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xr:revisionPtr revIDLastSave="0" documentId="8_{D7C69B96-4E42-BC45-8538-16230449EAF8}" xr6:coauthVersionLast="47" xr6:coauthVersionMax="47" xr10:uidLastSave="{00000000-0000-0000-0000-000000000000}"/>
  <bookViews>
    <workbookView xWindow="240" yWindow="60" windowWidth="20055" windowHeight="7950" activeTab="1" xr2:uid="{00000000-000D-0000-FFFF-FFFF00000000}"/>
  </bookViews>
  <sheets>
    <sheet name="X-CBSE Result 2021-2022" sheetId="1" r:id="rId1"/>
    <sheet name="X-ICSE Result 2021-2022" sheetId="2" r:id="rId2"/>
    <sheet name="Sheet3" sheetId="3" r:id="rId3"/>
  </sheets>
  <definedNames>
    <definedName name="_xlnm._FilterDatabase" localSheetId="0" hidden="1">'X-CBSE Result 2021-2022'!$A$5:$J$80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K28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10" i="2"/>
  <c r="J8" i="1"/>
  <c r="H8" i="1"/>
  <c r="I8" i="1"/>
  <c r="G60" i="1"/>
  <c r="F60" i="1"/>
  <c r="E60" i="1"/>
  <c r="D60" i="1"/>
  <c r="C60" i="1"/>
  <c r="H37" i="1"/>
  <c r="E9" i="1"/>
  <c r="G9" i="1"/>
  <c r="F9" i="1"/>
  <c r="D9" i="1"/>
  <c r="C9" i="1"/>
  <c r="F65" i="1"/>
  <c r="G65" i="1"/>
  <c r="E65" i="1"/>
  <c r="D65" i="1"/>
  <c r="C65" i="1"/>
  <c r="J75" i="1"/>
  <c r="E30" i="1"/>
  <c r="D30" i="1"/>
  <c r="C30" i="1"/>
  <c r="G68" i="1"/>
  <c r="F68" i="1"/>
  <c r="E68" i="1"/>
  <c r="D68" i="1"/>
  <c r="C68" i="1"/>
  <c r="D46" i="1"/>
  <c r="F46" i="1"/>
  <c r="G46" i="1"/>
  <c r="E46" i="1"/>
  <c r="G69" i="1"/>
  <c r="F69" i="1"/>
  <c r="E69" i="1"/>
  <c r="D69" i="1"/>
  <c r="C69" i="1"/>
  <c r="C7" i="1"/>
  <c r="J34" i="1"/>
  <c r="H34" i="1"/>
  <c r="I34" i="1"/>
  <c r="H75" i="1"/>
  <c r="I75" i="1"/>
  <c r="J40" i="1"/>
  <c r="J67" i="1"/>
  <c r="J11" i="1"/>
  <c r="J16" i="1"/>
  <c r="J42" i="1"/>
  <c r="J13" i="1"/>
  <c r="J44" i="1"/>
  <c r="J45" i="1"/>
  <c r="J31" i="1"/>
  <c r="J49" i="1"/>
  <c r="J18" i="1"/>
  <c r="J12" i="1"/>
  <c r="J73" i="1"/>
  <c r="J6" i="1"/>
  <c r="J22" i="1"/>
  <c r="J66" i="1"/>
  <c r="J38" i="1"/>
  <c r="J55" i="1"/>
  <c r="J59" i="1"/>
  <c r="J47" i="1"/>
  <c r="J80" i="1"/>
  <c r="J26" i="1"/>
  <c r="J23" i="1"/>
  <c r="J41" i="1"/>
  <c r="J64" i="1"/>
  <c r="J39" i="1"/>
  <c r="J62" i="1"/>
  <c r="J78" i="1"/>
  <c r="J24" i="1"/>
  <c r="J58" i="1"/>
  <c r="J30" i="1"/>
  <c r="J65" i="1"/>
  <c r="J15" i="1"/>
  <c r="J20" i="1"/>
  <c r="J76" i="1"/>
  <c r="J53" i="1"/>
  <c r="J25" i="1"/>
  <c r="J51" i="1"/>
  <c r="J57" i="1"/>
  <c r="J32" i="1"/>
  <c r="J37" i="1"/>
  <c r="J63" i="1"/>
  <c r="J50" i="1"/>
  <c r="J52" i="1"/>
  <c r="J21" i="1"/>
  <c r="J29" i="1"/>
  <c r="J70" i="1"/>
  <c r="J71" i="1"/>
  <c r="J69" i="1"/>
  <c r="J43" i="1"/>
  <c r="J61" i="1"/>
  <c r="J35" i="1"/>
  <c r="J36" i="1"/>
  <c r="J19" i="1"/>
  <c r="J72" i="1"/>
  <c r="J27" i="1"/>
  <c r="J46" i="1"/>
  <c r="J68" i="1"/>
  <c r="J7" i="1"/>
  <c r="J56" i="1"/>
  <c r="J33" i="1"/>
  <c r="J77" i="1"/>
  <c r="J60" i="1"/>
  <c r="J79" i="1"/>
  <c r="J54" i="1"/>
  <c r="J17" i="1"/>
  <c r="J48" i="1"/>
  <c r="J74" i="1"/>
  <c r="J14" i="1"/>
  <c r="J9" i="1"/>
  <c r="H77" i="1"/>
  <c r="I77" i="1"/>
  <c r="H36" i="1"/>
  <c r="I36" i="1"/>
  <c r="G10" i="1"/>
  <c r="J10" i="1"/>
  <c r="E10" i="1"/>
  <c r="D10" i="1"/>
  <c r="C10" i="1"/>
  <c r="G28" i="1"/>
  <c r="F28" i="1"/>
  <c r="E28" i="1"/>
  <c r="D28" i="1"/>
  <c r="C28" i="1"/>
  <c r="C46" i="1"/>
  <c r="H56" i="1"/>
  <c r="I56" i="1"/>
  <c r="H7" i="1"/>
  <c r="I7" i="1"/>
  <c r="H6" i="1"/>
  <c r="I6" i="1"/>
  <c r="H20" i="1"/>
  <c r="I20" i="1"/>
  <c r="H16" i="1"/>
  <c r="I16" i="1"/>
  <c r="H38" i="1"/>
  <c r="I38" i="1"/>
  <c r="H48" i="1"/>
  <c r="I48" i="1"/>
  <c r="H14" i="1"/>
  <c r="I14" i="1"/>
  <c r="H23" i="1"/>
  <c r="I23" i="1"/>
  <c r="H33" i="1"/>
  <c r="I33" i="1"/>
  <c r="H13" i="1"/>
  <c r="I13" i="1"/>
  <c r="H39" i="1"/>
  <c r="I39" i="1"/>
  <c r="I37" i="1"/>
  <c r="H50" i="1"/>
  <c r="I50" i="1"/>
  <c r="H32" i="1"/>
  <c r="I32" i="1"/>
  <c r="H41" i="1"/>
  <c r="I41" i="1"/>
  <c r="H57" i="1"/>
  <c r="I57" i="1"/>
  <c r="H9" i="1"/>
  <c r="I9" i="1"/>
  <c r="H18" i="1"/>
  <c r="I18" i="1"/>
  <c r="H12" i="1"/>
  <c r="I12" i="1"/>
  <c r="H53" i="1"/>
  <c r="I53" i="1"/>
  <c r="H49" i="1"/>
  <c r="I49" i="1"/>
  <c r="H24" i="1"/>
  <c r="I24" i="1"/>
  <c r="H71" i="1"/>
  <c r="I71" i="1"/>
  <c r="H45" i="1"/>
  <c r="I45" i="1"/>
  <c r="H40" i="1"/>
  <c r="I40" i="1"/>
  <c r="H30" i="1"/>
  <c r="I30" i="1"/>
  <c r="H21" i="1"/>
  <c r="I21" i="1"/>
  <c r="H35" i="1"/>
  <c r="I35" i="1"/>
  <c r="H59" i="1"/>
  <c r="I59" i="1"/>
  <c r="H63" i="1"/>
  <c r="I63" i="1"/>
  <c r="H52" i="1"/>
  <c r="I52" i="1"/>
  <c r="H42" i="1"/>
  <c r="I42" i="1"/>
  <c r="H44" i="1"/>
  <c r="I44" i="1"/>
  <c r="H61" i="1"/>
  <c r="I61" i="1"/>
  <c r="H22" i="1"/>
  <c r="I22" i="1"/>
  <c r="H64" i="1"/>
  <c r="I64" i="1"/>
  <c r="H74" i="1"/>
  <c r="I74" i="1"/>
  <c r="H78" i="1"/>
  <c r="I78" i="1"/>
  <c r="H67" i="1"/>
  <c r="I67" i="1"/>
  <c r="H11" i="1"/>
  <c r="I11" i="1"/>
  <c r="H73" i="1"/>
  <c r="I73" i="1"/>
  <c r="H66" i="1"/>
  <c r="I66" i="1"/>
  <c r="H55" i="1"/>
  <c r="I55" i="1"/>
  <c r="H47" i="1"/>
  <c r="I47" i="1"/>
  <c r="H80" i="1"/>
  <c r="I80" i="1"/>
  <c r="H26" i="1"/>
  <c r="I26" i="1"/>
  <c r="H62" i="1"/>
  <c r="I62" i="1"/>
  <c r="H58" i="1"/>
  <c r="I58" i="1"/>
  <c r="H65" i="1"/>
  <c r="I65" i="1"/>
  <c r="H15" i="1"/>
  <c r="I15" i="1"/>
  <c r="H76" i="1"/>
  <c r="I76" i="1"/>
  <c r="H25" i="1"/>
  <c r="I25" i="1"/>
  <c r="H51" i="1"/>
  <c r="I51" i="1"/>
  <c r="H29" i="1"/>
  <c r="I29" i="1"/>
  <c r="H70" i="1"/>
  <c r="I70" i="1"/>
  <c r="H69" i="1"/>
  <c r="I69" i="1"/>
  <c r="H43" i="1"/>
  <c r="I43" i="1"/>
  <c r="H19" i="1"/>
  <c r="I19" i="1"/>
  <c r="H72" i="1"/>
  <c r="I72" i="1"/>
  <c r="H27" i="1"/>
  <c r="I27" i="1"/>
  <c r="H46" i="1"/>
  <c r="I46" i="1"/>
  <c r="H68" i="1"/>
  <c r="I68" i="1"/>
  <c r="H60" i="1"/>
  <c r="I60" i="1"/>
  <c r="H79" i="1"/>
  <c r="I79" i="1"/>
  <c r="H54" i="1"/>
  <c r="I54" i="1"/>
  <c r="H17" i="1"/>
  <c r="I17" i="1"/>
  <c r="J28" i="1"/>
  <c r="H10" i="1"/>
  <c r="I10" i="1"/>
  <c r="H28" i="1"/>
  <c r="I28" i="1"/>
  <c r="H31" i="1"/>
  <c r="I31" i="1"/>
</calcChain>
</file>

<file path=xl/sharedStrings.xml><?xml version="1.0" encoding="utf-8"?>
<sst xmlns="http://schemas.openxmlformats.org/spreadsheetml/2006/main" count="154" uniqueCount="141">
  <si>
    <t>Sl.No</t>
  </si>
  <si>
    <t>Name of the student</t>
  </si>
  <si>
    <t>Eng</t>
  </si>
  <si>
    <t>II lang</t>
  </si>
  <si>
    <t>Social</t>
  </si>
  <si>
    <t>Maths</t>
  </si>
  <si>
    <t>Science</t>
  </si>
  <si>
    <t>Total</t>
  </si>
  <si>
    <t>Percentage</t>
  </si>
  <si>
    <t>Maths/Science</t>
  </si>
  <si>
    <t>.</t>
  </si>
  <si>
    <t>............</t>
  </si>
  <si>
    <t xml:space="preserve">Anushree R Alankar </t>
  </si>
  <si>
    <t>Shreya Kandrika</t>
  </si>
  <si>
    <t>Prajwal Nayak S</t>
  </si>
  <si>
    <t>Tejaswini KP</t>
  </si>
  <si>
    <t>Parthiv Reddy M</t>
  </si>
  <si>
    <t>Nihal Rajesh Bapat</t>
  </si>
  <si>
    <t>Jagruthi M</t>
  </si>
  <si>
    <t>Praajna Bhat Myla</t>
  </si>
  <si>
    <t>Adithya BK</t>
  </si>
  <si>
    <t xml:space="preserve">Aaruni Kiran </t>
  </si>
  <si>
    <t>Aryan Monti Kumar J</t>
  </si>
  <si>
    <t>Pragnya P Sahoo</t>
  </si>
  <si>
    <t>Chaitra R</t>
  </si>
  <si>
    <t>Akshaya Gayathri VC</t>
  </si>
  <si>
    <t>Prakruthi J</t>
  </si>
  <si>
    <t>Varshini S</t>
  </si>
  <si>
    <t>Mukund S</t>
  </si>
  <si>
    <t>Anagha Hegde</t>
  </si>
  <si>
    <t>Dushyantha SL</t>
  </si>
  <si>
    <t>Vikek Grisih Menon</t>
  </si>
  <si>
    <t>Riya Rajesh Raikar</t>
  </si>
  <si>
    <t>Harika K</t>
  </si>
  <si>
    <t>Kavana bhat</t>
  </si>
  <si>
    <t>Ananya N Simha</t>
  </si>
  <si>
    <t>Arayan Gurudath</t>
  </si>
  <si>
    <t>Aditi BA</t>
  </si>
  <si>
    <t>Krisha Dshetty</t>
  </si>
  <si>
    <t>Haritha A Pinglay</t>
  </si>
  <si>
    <t>Harshitha A Pinglay</t>
  </si>
  <si>
    <t>Advika Dokania</t>
  </si>
  <si>
    <t>Monish Kumar</t>
  </si>
  <si>
    <t>Tannya Shedde</t>
  </si>
  <si>
    <t>Abhinandan BA</t>
  </si>
  <si>
    <t>Harshit</t>
  </si>
  <si>
    <t>Aishwarya BS</t>
  </si>
  <si>
    <t xml:space="preserve">Rishikiran </t>
  </si>
  <si>
    <t>Abhinav M S</t>
  </si>
  <si>
    <t>Abhiram U Rao</t>
  </si>
  <si>
    <t>Aditya A</t>
  </si>
  <si>
    <t>Akhil Bharadwaj</t>
  </si>
  <si>
    <t>Anusha C</t>
  </si>
  <si>
    <t>Chaitanya Kumar</t>
  </si>
  <si>
    <t>Dhanyatha S</t>
  </si>
  <si>
    <t>Gargi Bapat</t>
  </si>
  <si>
    <t xml:space="preserve">Gaurav C </t>
  </si>
  <si>
    <t>Hari Om N Kini</t>
  </si>
  <si>
    <t>Ishitha Ramesh</t>
  </si>
  <si>
    <t>KhushhalSavara</t>
  </si>
  <si>
    <t>Krishna Chaithanya P</t>
  </si>
  <si>
    <t>Kshitij Manjunath</t>
  </si>
  <si>
    <t>Muhammad Fawwaz Khan</t>
  </si>
  <si>
    <t>Nandan Bellary</t>
  </si>
  <si>
    <t xml:space="preserve">Nidhi N </t>
  </si>
  <si>
    <t>Pratheek S Poojari</t>
  </si>
  <si>
    <t>Prathyusha G</t>
  </si>
  <si>
    <t>Ramyatha</t>
  </si>
  <si>
    <t xml:space="preserve">Rishikesh B M </t>
  </si>
  <si>
    <t>Sahil Agrawal</t>
  </si>
  <si>
    <t>Samarth R Bharadwaj</t>
  </si>
  <si>
    <t>Samarth R Koundinya</t>
  </si>
  <si>
    <t>Samiksha M</t>
  </si>
  <si>
    <t>Sankeerth M</t>
  </si>
  <si>
    <t xml:space="preserve">Somesh M </t>
  </si>
  <si>
    <t>Srihari V</t>
  </si>
  <si>
    <t>Srishti S H</t>
  </si>
  <si>
    <t>Srujana S</t>
  </si>
  <si>
    <t>Shaarvya S</t>
  </si>
  <si>
    <t xml:space="preserve">Rohan RP </t>
  </si>
  <si>
    <t>Sharath p</t>
  </si>
  <si>
    <t xml:space="preserve">Our sincere thanks to all the staff and the Parents for their valuable support to make this happen.  </t>
  </si>
  <si>
    <t>Nithin prasad M</t>
  </si>
  <si>
    <t xml:space="preserve">           LIFE Coaching centre congratulates the students of X CBSE                      </t>
  </si>
  <si>
    <t>Pratham p</t>
  </si>
  <si>
    <t>Result sheet of X CBSE [2021 - 2022 Batch]</t>
  </si>
  <si>
    <t>Hemanth M</t>
  </si>
  <si>
    <t xml:space="preserve">           LIFE Coaching centre congratulates the students of X ICSE                         </t>
  </si>
  <si>
    <t>Result sheet of X ICSE [2021 - 2022 Batch]</t>
  </si>
  <si>
    <t>Comp</t>
  </si>
  <si>
    <t>Gowri DV</t>
  </si>
  <si>
    <t>Ananth Raghav Pai</t>
  </si>
  <si>
    <t xml:space="preserve">Siddarth V </t>
  </si>
  <si>
    <t>Atul Bharadwaj</t>
  </si>
  <si>
    <t>Chirashree Madhyastha</t>
  </si>
  <si>
    <t>Tarun J</t>
  </si>
  <si>
    <t xml:space="preserve">Ritu Ravish </t>
  </si>
  <si>
    <t>Harshitha R</t>
  </si>
  <si>
    <t>Poojashree M</t>
  </si>
  <si>
    <t>Trupthi GR</t>
  </si>
  <si>
    <t xml:space="preserve">Meghana Grandhi </t>
  </si>
  <si>
    <t>Sneha Ganesh Bhat</t>
  </si>
  <si>
    <t>Pranavi T</t>
  </si>
  <si>
    <t>Vrishank Aryan S</t>
  </si>
  <si>
    <t>Aryamaan B</t>
  </si>
  <si>
    <t>Saket M</t>
  </si>
  <si>
    <t xml:space="preserve">Khushi Shetty </t>
  </si>
  <si>
    <t>Madhumitha D</t>
  </si>
  <si>
    <t>Manasvi GV</t>
  </si>
  <si>
    <t>Aakshay Shankar</t>
  </si>
  <si>
    <t>Himani Vijay</t>
  </si>
  <si>
    <t>Ramya J</t>
  </si>
  <si>
    <t>Shamanth P Rao</t>
  </si>
  <si>
    <t xml:space="preserve">Yashas K S </t>
  </si>
  <si>
    <t>Thanu Shri SR</t>
  </si>
  <si>
    <t>Sanjana V</t>
  </si>
  <si>
    <t>Swathi Shetty</t>
  </si>
  <si>
    <t>Keerthan B G</t>
  </si>
  <si>
    <t>Maanya Rao</t>
  </si>
  <si>
    <t>Smruthi N</t>
  </si>
  <si>
    <t xml:space="preserve">Sumedha S Joshi </t>
  </si>
  <si>
    <t>Shriya A</t>
  </si>
  <si>
    <t>Keerthana S</t>
  </si>
  <si>
    <t>Prakruthi M</t>
  </si>
  <si>
    <t>Satyajit Pati</t>
  </si>
  <si>
    <t>Sharada HK</t>
  </si>
  <si>
    <t>Raghavi L V</t>
  </si>
  <si>
    <t xml:space="preserve">                                                                          No. of students with percentage ≥  70   :            2              4</t>
  </si>
  <si>
    <t xml:space="preserve">                                                                          No. of students with percentage ≥  60   :            1              0         </t>
  </si>
  <si>
    <t xml:space="preserve">                                                                          No. of students with percentage ≥  50   :            1              0            </t>
  </si>
  <si>
    <t xml:space="preserve">                                                                          No. of students with percentage ≥  40   :            0              2                               </t>
  </si>
  <si>
    <t xml:space="preserve">Number of  First class        :   5                         No. of students with percentage ≥  80   :            6              9                   </t>
  </si>
  <si>
    <t xml:space="preserve">Number of  Distinctions     : 27                         No. of students with percentage ≥  90   :          24            19                                     </t>
  </si>
  <si>
    <r>
      <t xml:space="preserve">                                                               </t>
    </r>
    <r>
      <rPr>
        <b/>
        <sz val="12"/>
        <rFont val="Tahoma"/>
        <family val="2"/>
      </rPr>
      <t>Maths     Science</t>
    </r>
  </si>
  <si>
    <t xml:space="preserve">Number of  Distinctions     : 53                              No. of students with percentage ≥  90   :        35               48                     </t>
  </si>
  <si>
    <t xml:space="preserve">Number of  First class        : 20                              No. of students with percentage ≥  80   :        23               14       </t>
  </si>
  <si>
    <t xml:space="preserve">                                                                                      No. of students with percentage ≥  70   :          8                  8</t>
  </si>
  <si>
    <t xml:space="preserve">                                                                                      No. of students with percentage ≥  60   :          6                  5           </t>
  </si>
  <si>
    <t xml:space="preserve">                                                                                      No. of students with percentage ≥  50   :          2                  0                </t>
  </si>
  <si>
    <t xml:space="preserve">                                                                                      No. of students with percentage ≥  40   :          1                  0                                            </t>
  </si>
  <si>
    <t xml:space="preserve">                    Maths       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</si>
</sst>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3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6"/>
      <color theme="1"/>
      <name val="Calibri"/>
      <family val="2"/>
      <scheme val="minor"/>
    </font>
    <font>
      <b/>
      <sz val="12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rgb="FFCBFCF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8F76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9" borderId="4" xfId="0" applyFont="1" applyFill="1" applyBorder="1"/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0" borderId="0" xfId="0" applyBorder="1"/>
    <xf numFmtId="0" fontId="12" fillId="9" borderId="5" xfId="0" applyFont="1" applyFill="1" applyBorder="1"/>
    <xf numFmtId="0" fontId="14" fillId="9" borderId="4" xfId="0" applyFont="1" applyFill="1" applyBorder="1"/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10" borderId="1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0" fillId="2" borderId="6" xfId="0" applyFill="1" applyBorder="1"/>
    <xf numFmtId="0" fontId="15" fillId="0" borderId="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" fillId="2" borderId="2" xfId="0" applyFont="1" applyFill="1" applyBorder="1"/>
    <xf numFmtId="0" fontId="17" fillId="2" borderId="2" xfId="0" applyFont="1" applyFill="1" applyBorder="1" applyAlignment="1">
      <alignment horizontal="left"/>
    </xf>
    <xf numFmtId="0" fontId="17" fillId="2" borderId="2" xfId="0" applyFont="1" applyFill="1" applyBorder="1"/>
    <xf numFmtId="0" fontId="17" fillId="2" borderId="3" xfId="0" applyFont="1" applyFill="1" applyBorder="1"/>
    <xf numFmtId="0" fontId="0" fillId="3" borderId="0" xfId="0" applyFill="1"/>
    <xf numFmtId="0" fontId="0" fillId="11" borderId="0" xfId="0" applyFill="1"/>
    <xf numFmtId="0" fontId="2" fillId="12" borderId="1" xfId="0" applyFont="1" applyFill="1" applyBorder="1"/>
    <xf numFmtId="0" fontId="5" fillId="12" borderId="2" xfId="0" applyFont="1" applyFill="1" applyBorder="1"/>
    <xf numFmtId="0" fontId="3" fillId="12" borderId="2" xfId="0" applyFont="1" applyFill="1" applyBorder="1"/>
    <xf numFmtId="0" fontId="0" fillId="0" borderId="4" xfId="0" applyBorder="1"/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2" fontId="6" fillId="8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4" fillId="0" borderId="4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" fillId="0" borderId="0" xfId="0" applyFont="1" applyFill="1" applyBorder="1"/>
    <xf numFmtId="0" fontId="3" fillId="3" borderId="0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2"/>
  <sheetViews>
    <sheetView topLeftCell="H67" workbookViewId="0">
      <selection activeCell="L66" sqref="L66"/>
    </sheetView>
  </sheetViews>
  <sheetFormatPr defaultRowHeight="15" x14ac:dyDescent="0.2"/>
  <cols>
    <col min="1" max="1" width="6.72265625" style="1" bestFit="1" customWidth="1"/>
    <col min="2" max="2" width="30.53515625" customWidth="1"/>
    <col min="3" max="3" width="9.4140625" customWidth="1"/>
    <col min="4" max="4" width="9.55078125" customWidth="1"/>
    <col min="5" max="5" width="9.4140625" customWidth="1"/>
    <col min="6" max="6" width="9.81640625" customWidth="1"/>
    <col min="7" max="7" width="9.953125" bestFit="1" customWidth="1"/>
    <col min="8" max="8" width="12.64453125" customWidth="1"/>
    <col min="9" max="9" width="26.6328125" customWidth="1"/>
    <col min="10" max="10" width="21.7890625" customWidth="1"/>
  </cols>
  <sheetData>
    <row r="1" spans="1:10" ht="20.25" thickBot="1" x14ac:dyDescent="0.25">
      <c r="B1" s="70" t="s">
        <v>83</v>
      </c>
      <c r="C1" s="71"/>
      <c r="D1" s="71"/>
      <c r="E1" s="71"/>
      <c r="F1" s="71"/>
      <c r="G1" s="71"/>
      <c r="H1" s="72"/>
      <c r="I1" s="45"/>
    </row>
    <row r="2" spans="1:10" ht="15.75" thickBot="1" x14ac:dyDescent="0.25"/>
    <row r="3" spans="1:10" ht="18.75" thickBot="1" x14ac:dyDescent="0.25">
      <c r="C3" s="34" t="s">
        <v>85</v>
      </c>
      <c r="D3" s="35"/>
      <c r="E3" s="35"/>
      <c r="F3" s="35"/>
      <c r="G3" s="35"/>
      <c r="H3" s="36"/>
    </row>
    <row r="4" spans="1:10" ht="15.75" thickBot="1" x14ac:dyDescent="0.25"/>
    <row r="5" spans="1:10" ht="15.75" x14ac:dyDescent="0.2">
      <c r="A5" s="37" t="s">
        <v>0</v>
      </c>
      <c r="B5" s="38" t="s">
        <v>1</v>
      </c>
      <c r="C5" s="39" t="s">
        <v>2</v>
      </c>
      <c r="D5" s="39" t="s">
        <v>3</v>
      </c>
      <c r="E5" s="39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1" t="s">
        <v>9</v>
      </c>
    </row>
    <row r="6" spans="1:10" ht="18.75" x14ac:dyDescent="0.25">
      <c r="A6" s="42">
        <v>1</v>
      </c>
      <c r="B6" s="44" t="s">
        <v>12</v>
      </c>
      <c r="C6" s="4">
        <v>95</v>
      </c>
      <c r="D6" s="4">
        <v>100</v>
      </c>
      <c r="E6" s="4">
        <v>98</v>
      </c>
      <c r="F6" s="5">
        <v>100</v>
      </c>
      <c r="G6" s="6">
        <v>100</v>
      </c>
      <c r="H6" s="7">
        <f t="shared" ref="H6:H37" si="0">SUM(C6:G6)</f>
        <v>493</v>
      </c>
      <c r="I6" s="8">
        <f t="shared" ref="I6:I37" si="1">H6/500*100</f>
        <v>98.6</v>
      </c>
      <c r="J6" s="43">
        <f t="shared" ref="J6:J37" si="2">(F6+G6)/2</f>
        <v>100</v>
      </c>
    </row>
    <row r="7" spans="1:10" ht="18.75" x14ac:dyDescent="0.25">
      <c r="A7" s="42">
        <v>2</v>
      </c>
      <c r="B7" s="44" t="s">
        <v>124</v>
      </c>
      <c r="C7" s="9">
        <f>76+20</f>
        <v>96</v>
      </c>
      <c r="D7" s="9">
        <v>96</v>
      </c>
      <c r="E7" s="9">
        <v>97</v>
      </c>
      <c r="F7" s="10">
        <v>100</v>
      </c>
      <c r="G7" s="11">
        <v>100</v>
      </c>
      <c r="H7" s="7">
        <f t="shared" si="0"/>
        <v>489</v>
      </c>
      <c r="I7" s="8">
        <f t="shared" si="1"/>
        <v>97.8</v>
      </c>
      <c r="J7" s="43">
        <f t="shared" si="2"/>
        <v>100</v>
      </c>
    </row>
    <row r="8" spans="1:10" ht="18.75" x14ac:dyDescent="0.25">
      <c r="A8" s="42">
        <v>3</v>
      </c>
      <c r="B8" s="44" t="s">
        <v>86</v>
      </c>
      <c r="C8" s="16">
        <v>94</v>
      </c>
      <c r="D8" s="16">
        <v>98</v>
      </c>
      <c r="E8" s="16">
        <v>94</v>
      </c>
      <c r="F8" s="14">
        <v>100</v>
      </c>
      <c r="G8" s="15">
        <v>100</v>
      </c>
      <c r="H8" s="7">
        <f t="shared" si="0"/>
        <v>486</v>
      </c>
      <c r="I8" s="8">
        <f t="shared" si="1"/>
        <v>97.2</v>
      </c>
      <c r="J8" s="43">
        <f t="shared" si="2"/>
        <v>100</v>
      </c>
    </row>
    <row r="9" spans="1:10" ht="18.75" x14ac:dyDescent="0.25">
      <c r="A9" s="42">
        <v>4</v>
      </c>
      <c r="B9" s="44" t="s">
        <v>31</v>
      </c>
      <c r="C9" s="12">
        <f>79+19</f>
        <v>98</v>
      </c>
      <c r="D9" s="4">
        <f>70+20</f>
        <v>90</v>
      </c>
      <c r="E9" s="4">
        <f>79+20</f>
        <v>99</v>
      </c>
      <c r="F9" s="5">
        <f>80+20</f>
        <v>100</v>
      </c>
      <c r="G9" s="6">
        <f>80+19</f>
        <v>99</v>
      </c>
      <c r="H9" s="7">
        <f t="shared" si="0"/>
        <v>486</v>
      </c>
      <c r="I9" s="8">
        <f t="shared" si="1"/>
        <v>97.2</v>
      </c>
      <c r="J9" s="43">
        <f t="shared" si="2"/>
        <v>99.5</v>
      </c>
    </row>
    <row r="10" spans="1:10" ht="18.75" x14ac:dyDescent="0.25">
      <c r="A10" s="42">
        <v>5</v>
      </c>
      <c r="B10" s="44" t="s">
        <v>36</v>
      </c>
      <c r="C10" s="9">
        <f>68+20</f>
        <v>88</v>
      </c>
      <c r="D10" s="9">
        <f>72+20</f>
        <v>92</v>
      </c>
      <c r="E10" s="9">
        <f>77+20</f>
        <v>97</v>
      </c>
      <c r="F10" s="10">
        <v>100</v>
      </c>
      <c r="G10" s="11">
        <f>77+20</f>
        <v>97</v>
      </c>
      <c r="H10" s="7">
        <f t="shared" si="0"/>
        <v>474</v>
      </c>
      <c r="I10" s="8">
        <f t="shared" si="1"/>
        <v>94.8</v>
      </c>
      <c r="J10" s="43">
        <f t="shared" si="2"/>
        <v>98.5</v>
      </c>
    </row>
    <row r="11" spans="1:10" ht="18.75" x14ac:dyDescent="0.25">
      <c r="A11" s="42">
        <v>6</v>
      </c>
      <c r="B11" s="31" t="s">
        <v>49</v>
      </c>
      <c r="C11" s="4">
        <v>94</v>
      </c>
      <c r="D11" s="4">
        <v>92</v>
      </c>
      <c r="E11" s="4">
        <v>96</v>
      </c>
      <c r="F11" s="5">
        <v>97</v>
      </c>
      <c r="G11" s="6">
        <v>98</v>
      </c>
      <c r="H11" s="7">
        <f t="shared" si="0"/>
        <v>477</v>
      </c>
      <c r="I11" s="8">
        <f t="shared" si="1"/>
        <v>95.399999999999991</v>
      </c>
      <c r="J11" s="43">
        <f t="shared" si="2"/>
        <v>97.5</v>
      </c>
    </row>
    <row r="12" spans="1:10" ht="18.75" x14ac:dyDescent="0.25">
      <c r="A12" s="42">
        <v>7</v>
      </c>
      <c r="B12" s="44" t="s">
        <v>35</v>
      </c>
      <c r="C12" s="4">
        <v>97</v>
      </c>
      <c r="D12" s="4">
        <v>99</v>
      </c>
      <c r="E12" s="4">
        <v>99</v>
      </c>
      <c r="F12" s="5">
        <v>97</v>
      </c>
      <c r="G12" s="6">
        <v>98</v>
      </c>
      <c r="H12" s="7">
        <f t="shared" si="0"/>
        <v>490</v>
      </c>
      <c r="I12" s="8">
        <f t="shared" si="1"/>
        <v>98</v>
      </c>
      <c r="J12" s="43">
        <f t="shared" si="2"/>
        <v>97.5</v>
      </c>
    </row>
    <row r="13" spans="1:10" ht="18.75" x14ac:dyDescent="0.25">
      <c r="A13" s="42">
        <v>8</v>
      </c>
      <c r="B13" s="44" t="s">
        <v>50</v>
      </c>
      <c r="C13" s="4">
        <v>83</v>
      </c>
      <c r="D13" s="4">
        <v>98</v>
      </c>
      <c r="E13" s="4">
        <v>97</v>
      </c>
      <c r="F13" s="5">
        <v>99</v>
      </c>
      <c r="G13" s="6">
        <v>95</v>
      </c>
      <c r="H13" s="7">
        <f t="shared" si="0"/>
        <v>472</v>
      </c>
      <c r="I13" s="8">
        <f t="shared" si="1"/>
        <v>94.399999999999991</v>
      </c>
      <c r="J13" s="43">
        <f t="shared" si="2"/>
        <v>97</v>
      </c>
    </row>
    <row r="14" spans="1:10" ht="18.75" x14ac:dyDescent="0.25">
      <c r="A14" s="42">
        <v>9</v>
      </c>
      <c r="B14" s="44" t="s">
        <v>27</v>
      </c>
      <c r="C14" s="4">
        <v>96</v>
      </c>
      <c r="D14" s="4">
        <v>100</v>
      </c>
      <c r="E14" s="4">
        <v>91</v>
      </c>
      <c r="F14" s="5">
        <v>98</v>
      </c>
      <c r="G14" s="6">
        <v>96</v>
      </c>
      <c r="H14" s="7">
        <f t="shared" si="0"/>
        <v>481</v>
      </c>
      <c r="I14" s="8">
        <f t="shared" si="1"/>
        <v>96.2</v>
      </c>
      <c r="J14" s="43">
        <f t="shared" si="2"/>
        <v>97</v>
      </c>
    </row>
    <row r="15" spans="1:10" ht="18.75" x14ac:dyDescent="0.25">
      <c r="A15" s="42">
        <v>10</v>
      </c>
      <c r="B15" s="31" t="s">
        <v>61</v>
      </c>
      <c r="C15" s="9">
        <v>90</v>
      </c>
      <c r="D15" s="9">
        <v>98</v>
      </c>
      <c r="E15" s="9">
        <v>93</v>
      </c>
      <c r="F15" s="5">
        <v>97</v>
      </c>
      <c r="G15" s="6">
        <v>97</v>
      </c>
      <c r="H15" s="7">
        <f t="shared" si="0"/>
        <v>475</v>
      </c>
      <c r="I15" s="8">
        <f t="shared" si="1"/>
        <v>95</v>
      </c>
      <c r="J15" s="43">
        <f t="shared" si="2"/>
        <v>97</v>
      </c>
    </row>
    <row r="16" spans="1:10" ht="18.75" x14ac:dyDescent="0.25">
      <c r="A16" s="42">
        <v>11</v>
      </c>
      <c r="B16" s="44" t="s">
        <v>20</v>
      </c>
      <c r="C16" s="4">
        <v>93</v>
      </c>
      <c r="D16" s="4">
        <v>100</v>
      </c>
      <c r="E16" s="4">
        <v>94</v>
      </c>
      <c r="F16" s="5">
        <v>96</v>
      </c>
      <c r="G16" s="6">
        <v>97</v>
      </c>
      <c r="H16" s="7">
        <f t="shared" si="0"/>
        <v>480</v>
      </c>
      <c r="I16" s="8">
        <f t="shared" si="1"/>
        <v>96</v>
      </c>
      <c r="J16" s="43">
        <f t="shared" si="2"/>
        <v>96.5</v>
      </c>
    </row>
    <row r="17" spans="1:10" ht="18.75" x14ac:dyDescent="0.25">
      <c r="A17" s="42">
        <v>12</v>
      </c>
      <c r="B17" s="31" t="s">
        <v>77</v>
      </c>
      <c r="C17" s="4">
        <v>90</v>
      </c>
      <c r="D17" s="4">
        <v>99</v>
      </c>
      <c r="E17" s="4">
        <v>90</v>
      </c>
      <c r="F17" s="5">
        <v>97</v>
      </c>
      <c r="G17" s="6">
        <v>95</v>
      </c>
      <c r="H17" s="7">
        <f t="shared" si="0"/>
        <v>471</v>
      </c>
      <c r="I17" s="8">
        <f t="shared" si="1"/>
        <v>94.199999999999989</v>
      </c>
      <c r="J17" s="43">
        <f t="shared" si="2"/>
        <v>96</v>
      </c>
    </row>
    <row r="18" spans="1:10" ht="18.75" x14ac:dyDescent="0.25">
      <c r="A18" s="42">
        <v>13</v>
      </c>
      <c r="B18" s="44" t="s">
        <v>29</v>
      </c>
      <c r="C18" s="4">
        <v>91</v>
      </c>
      <c r="D18" s="4">
        <v>99</v>
      </c>
      <c r="E18" s="4">
        <v>97</v>
      </c>
      <c r="F18" s="5">
        <v>96</v>
      </c>
      <c r="G18" s="6">
        <v>96</v>
      </c>
      <c r="H18" s="7">
        <f t="shared" si="0"/>
        <v>479</v>
      </c>
      <c r="I18" s="8">
        <f t="shared" si="1"/>
        <v>95.8</v>
      </c>
      <c r="J18" s="43">
        <f t="shared" si="2"/>
        <v>96</v>
      </c>
    </row>
    <row r="19" spans="1:10" ht="18.75" x14ac:dyDescent="0.25">
      <c r="A19" s="42">
        <v>14</v>
      </c>
      <c r="B19" s="31" t="s">
        <v>69</v>
      </c>
      <c r="C19" s="4">
        <v>96</v>
      </c>
      <c r="D19" s="4">
        <v>80</v>
      </c>
      <c r="E19" s="4">
        <v>99</v>
      </c>
      <c r="F19" s="5">
        <v>95</v>
      </c>
      <c r="G19" s="6">
        <v>97</v>
      </c>
      <c r="H19" s="7">
        <f t="shared" si="0"/>
        <v>467</v>
      </c>
      <c r="I19" s="8">
        <f t="shared" si="1"/>
        <v>93.4</v>
      </c>
      <c r="J19" s="43">
        <f t="shared" si="2"/>
        <v>96</v>
      </c>
    </row>
    <row r="20" spans="1:10" ht="18.75" x14ac:dyDescent="0.25">
      <c r="A20" s="42">
        <v>15</v>
      </c>
      <c r="B20" s="44" t="s">
        <v>42</v>
      </c>
      <c r="C20" s="13">
        <v>91</v>
      </c>
      <c r="D20" s="4">
        <v>100</v>
      </c>
      <c r="E20" s="4">
        <v>93</v>
      </c>
      <c r="F20" s="5">
        <v>92</v>
      </c>
      <c r="G20" s="6">
        <v>100</v>
      </c>
      <c r="H20" s="7">
        <f t="shared" si="0"/>
        <v>476</v>
      </c>
      <c r="I20" s="8">
        <f t="shared" si="1"/>
        <v>95.199999999999989</v>
      </c>
      <c r="J20" s="43">
        <f t="shared" si="2"/>
        <v>96</v>
      </c>
    </row>
    <row r="21" spans="1:10" ht="18.75" x14ac:dyDescent="0.25">
      <c r="A21" s="42">
        <v>16</v>
      </c>
      <c r="B21" s="44" t="s">
        <v>84</v>
      </c>
      <c r="C21" s="4">
        <v>85</v>
      </c>
      <c r="D21" s="4">
        <v>84</v>
      </c>
      <c r="E21" s="4">
        <v>97</v>
      </c>
      <c r="F21" s="5">
        <v>95</v>
      </c>
      <c r="G21" s="6">
        <v>96</v>
      </c>
      <c r="H21" s="7">
        <f t="shared" si="0"/>
        <v>457</v>
      </c>
      <c r="I21" s="8">
        <f t="shared" si="1"/>
        <v>91.4</v>
      </c>
      <c r="J21" s="43">
        <f t="shared" si="2"/>
        <v>95.5</v>
      </c>
    </row>
    <row r="22" spans="1:10" ht="18.75" x14ac:dyDescent="0.25">
      <c r="A22" s="42">
        <v>17</v>
      </c>
      <c r="B22" s="44" t="s">
        <v>22</v>
      </c>
      <c r="C22" s="4">
        <v>90</v>
      </c>
      <c r="D22" s="4">
        <v>94</v>
      </c>
      <c r="E22" s="4">
        <v>85</v>
      </c>
      <c r="F22" s="5">
        <v>95</v>
      </c>
      <c r="G22" s="6">
        <v>95</v>
      </c>
      <c r="H22" s="7">
        <f t="shared" si="0"/>
        <v>459</v>
      </c>
      <c r="I22" s="8">
        <f t="shared" si="1"/>
        <v>91.8</v>
      </c>
      <c r="J22" s="43">
        <f t="shared" si="2"/>
        <v>95</v>
      </c>
    </row>
    <row r="23" spans="1:10" ht="18.75" x14ac:dyDescent="0.25">
      <c r="A23" s="42">
        <v>18</v>
      </c>
      <c r="B23" s="44" t="s">
        <v>33</v>
      </c>
      <c r="C23" s="4">
        <v>95</v>
      </c>
      <c r="D23" s="4">
        <v>97</v>
      </c>
      <c r="E23" s="4">
        <v>89</v>
      </c>
      <c r="F23" s="5">
        <v>95</v>
      </c>
      <c r="G23" s="6">
        <v>95</v>
      </c>
      <c r="H23" s="7">
        <f t="shared" si="0"/>
        <v>471</v>
      </c>
      <c r="I23" s="8">
        <f t="shared" si="1"/>
        <v>94.199999999999989</v>
      </c>
      <c r="J23" s="43">
        <f t="shared" si="2"/>
        <v>95</v>
      </c>
    </row>
    <row r="24" spans="1:10" ht="18.75" x14ac:dyDescent="0.25">
      <c r="A24" s="42">
        <v>19</v>
      </c>
      <c r="B24" s="44" t="s">
        <v>34</v>
      </c>
      <c r="C24" s="12">
        <v>93</v>
      </c>
      <c r="D24" s="12">
        <v>99</v>
      </c>
      <c r="E24" s="12">
        <v>95</v>
      </c>
      <c r="F24" s="5">
        <v>95</v>
      </c>
      <c r="G24" s="6">
        <v>95</v>
      </c>
      <c r="H24" s="7">
        <f t="shared" si="0"/>
        <v>477</v>
      </c>
      <c r="I24" s="8">
        <f t="shared" si="1"/>
        <v>95.399999999999991</v>
      </c>
      <c r="J24" s="43">
        <f t="shared" si="2"/>
        <v>95</v>
      </c>
    </row>
    <row r="25" spans="1:10" ht="18.75" x14ac:dyDescent="0.25">
      <c r="A25" s="42">
        <v>20</v>
      </c>
      <c r="B25" s="31" t="s">
        <v>63</v>
      </c>
      <c r="C25" s="4">
        <v>89</v>
      </c>
      <c r="D25" s="4">
        <v>97</v>
      </c>
      <c r="E25" s="4">
        <v>92</v>
      </c>
      <c r="F25" s="5">
        <v>95</v>
      </c>
      <c r="G25" s="6">
        <v>95</v>
      </c>
      <c r="H25" s="7">
        <f t="shared" si="0"/>
        <v>468</v>
      </c>
      <c r="I25" s="8">
        <f t="shared" si="1"/>
        <v>93.600000000000009</v>
      </c>
      <c r="J25" s="43">
        <f t="shared" si="2"/>
        <v>95</v>
      </c>
    </row>
    <row r="26" spans="1:10" ht="18.75" x14ac:dyDescent="0.25">
      <c r="A26" s="42">
        <v>21</v>
      </c>
      <c r="B26" s="31" t="s">
        <v>57</v>
      </c>
      <c r="C26" s="4">
        <v>95</v>
      </c>
      <c r="D26" s="4">
        <v>98</v>
      </c>
      <c r="E26" s="4">
        <v>95</v>
      </c>
      <c r="F26" s="5">
        <v>94</v>
      </c>
      <c r="G26" s="6">
        <v>95</v>
      </c>
      <c r="H26" s="7">
        <f t="shared" si="0"/>
        <v>477</v>
      </c>
      <c r="I26" s="8">
        <f t="shared" si="1"/>
        <v>95.399999999999991</v>
      </c>
      <c r="J26" s="43">
        <f t="shared" si="2"/>
        <v>94.5</v>
      </c>
    </row>
    <row r="27" spans="1:10" ht="18.75" x14ac:dyDescent="0.25">
      <c r="A27" s="42">
        <v>22</v>
      </c>
      <c r="B27" s="31" t="s">
        <v>71</v>
      </c>
      <c r="C27" s="4">
        <v>97</v>
      </c>
      <c r="D27" s="4">
        <v>97</v>
      </c>
      <c r="E27" s="4">
        <v>96</v>
      </c>
      <c r="F27" s="5">
        <v>94</v>
      </c>
      <c r="G27" s="6">
        <v>94</v>
      </c>
      <c r="H27" s="7">
        <f t="shared" si="0"/>
        <v>478</v>
      </c>
      <c r="I27" s="8">
        <f t="shared" si="1"/>
        <v>95.6</v>
      </c>
      <c r="J27" s="43">
        <f t="shared" si="2"/>
        <v>94</v>
      </c>
    </row>
    <row r="28" spans="1:10" ht="18.75" x14ac:dyDescent="0.25">
      <c r="A28" s="42">
        <v>23</v>
      </c>
      <c r="B28" s="44" t="s">
        <v>13</v>
      </c>
      <c r="C28" s="9">
        <f>74+20</f>
        <v>94</v>
      </c>
      <c r="D28" s="9">
        <f>71+20</f>
        <v>91</v>
      </c>
      <c r="E28" s="9">
        <f>79+20</f>
        <v>99</v>
      </c>
      <c r="F28" s="10">
        <f>73+20</f>
        <v>93</v>
      </c>
      <c r="G28" s="11">
        <f>75+20</f>
        <v>95</v>
      </c>
      <c r="H28" s="7">
        <f t="shared" si="0"/>
        <v>472</v>
      </c>
      <c r="I28" s="8">
        <f t="shared" si="1"/>
        <v>94.399999999999991</v>
      </c>
      <c r="J28" s="43">
        <f t="shared" si="2"/>
        <v>94</v>
      </c>
    </row>
    <row r="29" spans="1:10" ht="18.75" x14ac:dyDescent="0.25">
      <c r="A29" s="42">
        <v>24</v>
      </c>
      <c r="B29" s="31" t="s">
        <v>65</v>
      </c>
      <c r="C29" s="4">
        <v>88</v>
      </c>
      <c r="D29" s="4">
        <v>97</v>
      </c>
      <c r="E29" s="4">
        <v>93</v>
      </c>
      <c r="F29" s="5">
        <v>93</v>
      </c>
      <c r="G29" s="6">
        <v>94</v>
      </c>
      <c r="H29" s="7">
        <f t="shared" si="0"/>
        <v>465</v>
      </c>
      <c r="I29" s="8">
        <f t="shared" si="1"/>
        <v>93</v>
      </c>
      <c r="J29" s="43">
        <f t="shared" si="2"/>
        <v>93.5</v>
      </c>
    </row>
    <row r="30" spans="1:10" ht="18.75" x14ac:dyDescent="0.25">
      <c r="A30" s="42">
        <v>25</v>
      </c>
      <c r="B30" s="44" t="s">
        <v>38</v>
      </c>
      <c r="C30" s="4">
        <f>77+20</f>
        <v>97</v>
      </c>
      <c r="D30" s="4">
        <f>67+20</f>
        <v>87</v>
      </c>
      <c r="E30" s="4">
        <f>73+20</f>
        <v>93</v>
      </c>
      <c r="F30" s="5">
        <v>93</v>
      </c>
      <c r="G30" s="6">
        <v>93</v>
      </c>
      <c r="H30" s="7">
        <f t="shared" si="0"/>
        <v>463</v>
      </c>
      <c r="I30" s="8">
        <f t="shared" si="1"/>
        <v>92.600000000000009</v>
      </c>
      <c r="J30" s="43">
        <f t="shared" si="2"/>
        <v>93</v>
      </c>
    </row>
    <row r="31" spans="1:10" ht="18.75" x14ac:dyDescent="0.25">
      <c r="A31" s="42">
        <v>26</v>
      </c>
      <c r="B31" s="31" t="s">
        <v>51</v>
      </c>
      <c r="C31" s="4">
        <v>93</v>
      </c>
      <c r="D31" s="4">
        <v>98</v>
      </c>
      <c r="E31" s="4">
        <v>85</v>
      </c>
      <c r="F31" s="5">
        <v>91</v>
      </c>
      <c r="G31" s="6">
        <v>95</v>
      </c>
      <c r="H31" s="7">
        <f t="shared" si="0"/>
        <v>462</v>
      </c>
      <c r="I31" s="8">
        <f t="shared" si="1"/>
        <v>92.4</v>
      </c>
      <c r="J31" s="43">
        <f t="shared" si="2"/>
        <v>93</v>
      </c>
    </row>
    <row r="32" spans="1:10" ht="18.75" x14ac:dyDescent="0.25">
      <c r="A32" s="42">
        <v>27</v>
      </c>
      <c r="B32" s="44" t="s">
        <v>16</v>
      </c>
      <c r="C32" s="4">
        <v>94</v>
      </c>
      <c r="D32" s="4">
        <v>96</v>
      </c>
      <c r="E32" s="4">
        <v>75</v>
      </c>
      <c r="F32" s="5">
        <v>91</v>
      </c>
      <c r="G32" s="6">
        <v>95</v>
      </c>
      <c r="H32" s="7">
        <f t="shared" si="0"/>
        <v>451</v>
      </c>
      <c r="I32" s="8">
        <f t="shared" si="1"/>
        <v>90.2</v>
      </c>
      <c r="J32" s="43">
        <f t="shared" si="2"/>
        <v>93</v>
      </c>
    </row>
    <row r="33" spans="1:10" ht="18.75" x14ac:dyDescent="0.25">
      <c r="A33" s="42">
        <v>28</v>
      </c>
      <c r="B33" s="44" t="s">
        <v>125</v>
      </c>
      <c r="C33" s="12">
        <v>91</v>
      </c>
      <c r="D33" s="12">
        <v>96</v>
      </c>
      <c r="E33" s="12">
        <v>96</v>
      </c>
      <c r="F33" s="5">
        <v>90</v>
      </c>
      <c r="G33" s="6">
        <v>95</v>
      </c>
      <c r="H33" s="7">
        <f t="shared" si="0"/>
        <v>468</v>
      </c>
      <c r="I33" s="8">
        <f t="shared" si="1"/>
        <v>93.600000000000009</v>
      </c>
      <c r="J33" s="43">
        <f t="shared" si="2"/>
        <v>92.5</v>
      </c>
    </row>
    <row r="34" spans="1:10" ht="18.75" x14ac:dyDescent="0.25">
      <c r="A34" s="42">
        <v>29</v>
      </c>
      <c r="B34" s="44" t="s">
        <v>17</v>
      </c>
      <c r="C34" s="9">
        <v>91</v>
      </c>
      <c r="D34" s="9">
        <v>87</v>
      </c>
      <c r="E34" s="9">
        <v>81</v>
      </c>
      <c r="F34" s="10">
        <v>91</v>
      </c>
      <c r="G34" s="11">
        <v>93</v>
      </c>
      <c r="H34" s="32">
        <f t="shared" si="0"/>
        <v>443</v>
      </c>
      <c r="I34" s="8">
        <f t="shared" si="1"/>
        <v>88.6</v>
      </c>
      <c r="J34" s="43">
        <f t="shared" si="2"/>
        <v>92</v>
      </c>
    </row>
    <row r="35" spans="1:10" ht="18.75" x14ac:dyDescent="0.25">
      <c r="A35" s="42">
        <v>30</v>
      </c>
      <c r="B35" s="44" t="s">
        <v>32</v>
      </c>
      <c r="C35" s="4">
        <v>95</v>
      </c>
      <c r="D35" s="4">
        <v>97</v>
      </c>
      <c r="E35" s="4">
        <v>90</v>
      </c>
      <c r="F35" s="5">
        <v>89</v>
      </c>
      <c r="G35" s="6">
        <v>95</v>
      </c>
      <c r="H35" s="7">
        <f t="shared" si="0"/>
        <v>466</v>
      </c>
      <c r="I35" s="8">
        <f t="shared" si="1"/>
        <v>93.2</v>
      </c>
      <c r="J35" s="43">
        <f t="shared" si="2"/>
        <v>92</v>
      </c>
    </row>
    <row r="36" spans="1:10" ht="18.75" x14ac:dyDescent="0.25">
      <c r="A36" s="42">
        <v>31</v>
      </c>
      <c r="B36" s="44" t="s">
        <v>79</v>
      </c>
      <c r="C36" s="12">
        <v>86</v>
      </c>
      <c r="D36" s="4">
        <v>86</v>
      </c>
      <c r="E36" s="4">
        <v>86</v>
      </c>
      <c r="F36" s="5">
        <v>89</v>
      </c>
      <c r="G36" s="6">
        <v>94</v>
      </c>
      <c r="H36" s="7">
        <f t="shared" si="0"/>
        <v>441</v>
      </c>
      <c r="I36" s="8">
        <f t="shared" si="1"/>
        <v>88.2</v>
      </c>
      <c r="J36" s="43">
        <f t="shared" si="2"/>
        <v>91.5</v>
      </c>
    </row>
    <row r="37" spans="1:10" ht="18.75" x14ac:dyDescent="0.25">
      <c r="A37" s="42">
        <v>32</v>
      </c>
      <c r="B37" s="44" t="s">
        <v>19</v>
      </c>
      <c r="C37" s="9">
        <v>94</v>
      </c>
      <c r="D37" s="9">
        <v>92</v>
      </c>
      <c r="E37" s="9">
        <v>76</v>
      </c>
      <c r="F37" s="10">
        <v>94</v>
      </c>
      <c r="G37" s="11">
        <v>88</v>
      </c>
      <c r="H37" s="7">
        <f t="shared" si="0"/>
        <v>444</v>
      </c>
      <c r="I37" s="8">
        <f t="shared" si="1"/>
        <v>88.8</v>
      </c>
      <c r="J37" s="43">
        <f t="shared" si="2"/>
        <v>91</v>
      </c>
    </row>
    <row r="38" spans="1:10" ht="18.75" x14ac:dyDescent="0.25">
      <c r="A38" s="42">
        <v>33</v>
      </c>
      <c r="B38" s="44" t="s">
        <v>24</v>
      </c>
      <c r="C38" s="4">
        <v>95</v>
      </c>
      <c r="D38" s="4">
        <v>93</v>
      </c>
      <c r="E38" s="4">
        <v>97</v>
      </c>
      <c r="F38" s="5">
        <v>90</v>
      </c>
      <c r="G38" s="6">
        <v>92</v>
      </c>
      <c r="H38" s="7">
        <f t="shared" ref="H38:H69" si="3">SUM(C38:G38)</f>
        <v>467</v>
      </c>
      <c r="I38" s="8">
        <f t="shared" ref="I38:I69" si="4">H38/500*100</f>
        <v>93.4</v>
      </c>
      <c r="J38" s="43">
        <f t="shared" ref="J38:J69" si="5">(F38+G38)/2</f>
        <v>91</v>
      </c>
    </row>
    <row r="39" spans="1:10" ht="18.75" x14ac:dyDescent="0.25">
      <c r="A39" s="42">
        <v>34</v>
      </c>
      <c r="B39" s="44" t="s">
        <v>40</v>
      </c>
      <c r="C39" s="4">
        <v>87</v>
      </c>
      <c r="D39" s="4">
        <v>99</v>
      </c>
      <c r="E39" s="4">
        <v>92</v>
      </c>
      <c r="F39" s="5">
        <v>90</v>
      </c>
      <c r="G39" s="6">
        <v>92</v>
      </c>
      <c r="H39" s="7">
        <f t="shared" si="3"/>
        <v>460</v>
      </c>
      <c r="I39" s="8">
        <f t="shared" si="4"/>
        <v>92</v>
      </c>
      <c r="J39" s="43">
        <f t="shared" si="5"/>
        <v>91</v>
      </c>
    </row>
    <row r="40" spans="1:10" ht="18.75" x14ac:dyDescent="0.25">
      <c r="A40" s="42">
        <v>35</v>
      </c>
      <c r="B40" s="44" t="s">
        <v>44</v>
      </c>
      <c r="C40" s="4">
        <v>85</v>
      </c>
      <c r="D40" s="4">
        <v>95</v>
      </c>
      <c r="E40" s="4">
        <v>90</v>
      </c>
      <c r="F40" s="5">
        <v>89</v>
      </c>
      <c r="G40" s="6">
        <v>93</v>
      </c>
      <c r="H40" s="7">
        <f t="shared" si="3"/>
        <v>452</v>
      </c>
      <c r="I40" s="8">
        <f t="shared" si="4"/>
        <v>90.4</v>
      </c>
      <c r="J40" s="43">
        <f t="shared" si="5"/>
        <v>91</v>
      </c>
    </row>
    <row r="41" spans="1:10" ht="18.75" x14ac:dyDescent="0.25">
      <c r="A41" s="42">
        <v>36</v>
      </c>
      <c r="B41" s="44" t="s">
        <v>39</v>
      </c>
      <c r="C41" s="4">
        <v>89</v>
      </c>
      <c r="D41" s="4">
        <v>94</v>
      </c>
      <c r="E41" s="4">
        <v>81</v>
      </c>
      <c r="F41" s="5">
        <v>93</v>
      </c>
      <c r="G41" s="6">
        <v>88</v>
      </c>
      <c r="H41" s="7">
        <f t="shared" si="3"/>
        <v>445</v>
      </c>
      <c r="I41" s="8">
        <f t="shared" si="4"/>
        <v>89</v>
      </c>
      <c r="J41" s="43">
        <f t="shared" si="5"/>
        <v>90.5</v>
      </c>
    </row>
    <row r="42" spans="1:10" ht="18.75" x14ac:dyDescent="0.25">
      <c r="A42" s="42">
        <v>37</v>
      </c>
      <c r="B42" s="44" t="s">
        <v>37</v>
      </c>
      <c r="C42" s="4">
        <v>90</v>
      </c>
      <c r="D42" s="4">
        <v>99</v>
      </c>
      <c r="E42" s="4">
        <v>96</v>
      </c>
      <c r="F42" s="5">
        <v>88</v>
      </c>
      <c r="G42" s="6">
        <v>93</v>
      </c>
      <c r="H42" s="7">
        <f t="shared" si="3"/>
        <v>466</v>
      </c>
      <c r="I42" s="8">
        <f t="shared" si="4"/>
        <v>93.2</v>
      </c>
      <c r="J42" s="43">
        <f t="shared" si="5"/>
        <v>90.5</v>
      </c>
    </row>
    <row r="43" spans="1:10" ht="18.75" x14ac:dyDescent="0.25">
      <c r="A43" s="42">
        <v>38</v>
      </c>
      <c r="B43" s="31" t="s">
        <v>68</v>
      </c>
      <c r="C43" s="4">
        <v>93</v>
      </c>
      <c r="D43" s="4">
        <v>94</v>
      </c>
      <c r="E43" s="4">
        <v>94</v>
      </c>
      <c r="F43" s="5">
        <v>87</v>
      </c>
      <c r="G43" s="6">
        <v>94</v>
      </c>
      <c r="H43" s="7">
        <f t="shared" si="3"/>
        <v>462</v>
      </c>
      <c r="I43" s="8">
        <f t="shared" si="4"/>
        <v>92.4</v>
      </c>
      <c r="J43" s="43">
        <f t="shared" si="5"/>
        <v>90.5</v>
      </c>
    </row>
    <row r="44" spans="1:10" ht="18.75" x14ac:dyDescent="0.25">
      <c r="A44" s="42">
        <v>39</v>
      </c>
      <c r="B44" s="44" t="s">
        <v>41</v>
      </c>
      <c r="C44" s="4">
        <v>89</v>
      </c>
      <c r="D44" s="4">
        <v>92</v>
      </c>
      <c r="E44" s="4">
        <v>96</v>
      </c>
      <c r="F44" s="5">
        <v>85</v>
      </c>
      <c r="G44" s="6">
        <v>95</v>
      </c>
      <c r="H44" s="7">
        <f t="shared" si="3"/>
        <v>457</v>
      </c>
      <c r="I44" s="8">
        <f t="shared" si="4"/>
        <v>91.4</v>
      </c>
      <c r="J44" s="43">
        <f t="shared" si="5"/>
        <v>90</v>
      </c>
    </row>
    <row r="45" spans="1:10" ht="18.75" x14ac:dyDescent="0.25">
      <c r="A45" s="42">
        <v>40</v>
      </c>
      <c r="B45" s="44" t="s">
        <v>46</v>
      </c>
      <c r="C45" s="4">
        <v>94</v>
      </c>
      <c r="D45" s="4">
        <v>98</v>
      </c>
      <c r="E45" s="4">
        <v>88</v>
      </c>
      <c r="F45" s="5">
        <v>84</v>
      </c>
      <c r="G45" s="6">
        <v>95</v>
      </c>
      <c r="H45" s="7">
        <f t="shared" si="3"/>
        <v>459</v>
      </c>
      <c r="I45" s="8">
        <f t="shared" si="4"/>
        <v>91.8</v>
      </c>
      <c r="J45" s="43">
        <f t="shared" si="5"/>
        <v>89.5</v>
      </c>
    </row>
    <row r="46" spans="1:10" ht="18.75" x14ac:dyDescent="0.25">
      <c r="A46" s="42">
        <v>41</v>
      </c>
      <c r="B46" s="31" t="s">
        <v>72</v>
      </c>
      <c r="C46" s="4">
        <f>65+19</f>
        <v>84</v>
      </c>
      <c r="D46" s="4">
        <f>69+19</f>
        <v>88</v>
      </c>
      <c r="E46" s="4">
        <f>64+19</f>
        <v>83</v>
      </c>
      <c r="F46" s="5">
        <f>74+20</f>
        <v>94</v>
      </c>
      <c r="G46" s="6">
        <f>64+20</f>
        <v>84</v>
      </c>
      <c r="H46" s="7">
        <f t="shared" si="3"/>
        <v>433</v>
      </c>
      <c r="I46" s="8">
        <f t="shared" si="4"/>
        <v>86.6</v>
      </c>
      <c r="J46" s="43">
        <f t="shared" si="5"/>
        <v>89</v>
      </c>
    </row>
    <row r="47" spans="1:10" ht="18.75" x14ac:dyDescent="0.25">
      <c r="A47" s="42">
        <v>42</v>
      </c>
      <c r="B47" s="31" t="s">
        <v>55</v>
      </c>
      <c r="C47" s="4">
        <v>91</v>
      </c>
      <c r="D47" s="4">
        <v>83</v>
      </c>
      <c r="E47" s="4">
        <v>94</v>
      </c>
      <c r="F47" s="5">
        <v>89</v>
      </c>
      <c r="G47" s="6">
        <v>89</v>
      </c>
      <c r="H47" s="7">
        <f t="shared" si="3"/>
        <v>446</v>
      </c>
      <c r="I47" s="8">
        <f t="shared" si="4"/>
        <v>89.2</v>
      </c>
      <c r="J47" s="43">
        <f t="shared" si="5"/>
        <v>89</v>
      </c>
    </row>
    <row r="48" spans="1:10" ht="18.75" x14ac:dyDescent="0.25">
      <c r="A48" s="42">
        <v>43</v>
      </c>
      <c r="B48" s="44" t="s">
        <v>43</v>
      </c>
      <c r="C48" s="9">
        <v>97</v>
      </c>
      <c r="D48" s="9">
        <v>92</v>
      </c>
      <c r="E48" s="9">
        <v>95</v>
      </c>
      <c r="F48" s="10">
        <v>87</v>
      </c>
      <c r="G48" s="11">
        <v>91</v>
      </c>
      <c r="H48" s="7">
        <f t="shared" si="3"/>
        <v>462</v>
      </c>
      <c r="I48" s="8">
        <f t="shared" si="4"/>
        <v>92.4</v>
      </c>
      <c r="J48" s="43">
        <f t="shared" si="5"/>
        <v>89</v>
      </c>
    </row>
    <row r="49" spans="1:10" ht="18.75" x14ac:dyDescent="0.25">
      <c r="A49" s="42">
        <v>44</v>
      </c>
      <c r="B49" s="44" t="s">
        <v>25</v>
      </c>
      <c r="C49" s="4">
        <v>84</v>
      </c>
      <c r="D49" s="4">
        <v>95</v>
      </c>
      <c r="E49" s="4">
        <v>92</v>
      </c>
      <c r="F49" s="5">
        <v>83</v>
      </c>
      <c r="G49" s="6">
        <v>95</v>
      </c>
      <c r="H49" s="7">
        <f t="shared" si="3"/>
        <v>449</v>
      </c>
      <c r="I49" s="8">
        <f t="shared" si="4"/>
        <v>89.8</v>
      </c>
      <c r="J49" s="43">
        <f t="shared" si="5"/>
        <v>89</v>
      </c>
    </row>
    <row r="50" spans="1:10" ht="18.75" x14ac:dyDescent="0.25">
      <c r="A50" s="42">
        <v>45</v>
      </c>
      <c r="B50" s="44" t="s">
        <v>14</v>
      </c>
      <c r="C50" s="4">
        <v>93</v>
      </c>
      <c r="D50" s="4">
        <v>98</v>
      </c>
      <c r="E50" s="4">
        <v>90</v>
      </c>
      <c r="F50" s="5">
        <v>83</v>
      </c>
      <c r="G50" s="6">
        <v>95</v>
      </c>
      <c r="H50" s="7">
        <f t="shared" si="3"/>
        <v>459</v>
      </c>
      <c r="I50" s="8">
        <f t="shared" si="4"/>
        <v>91.8</v>
      </c>
      <c r="J50" s="43">
        <f t="shared" si="5"/>
        <v>89</v>
      </c>
    </row>
    <row r="51" spans="1:10" ht="18.75" x14ac:dyDescent="0.25">
      <c r="A51" s="42">
        <v>46</v>
      </c>
      <c r="B51" s="31" t="s">
        <v>64</v>
      </c>
      <c r="C51" s="4">
        <v>89</v>
      </c>
      <c r="D51" s="4">
        <v>96</v>
      </c>
      <c r="E51" s="4">
        <v>95</v>
      </c>
      <c r="F51" s="5">
        <v>80</v>
      </c>
      <c r="G51" s="6">
        <v>94</v>
      </c>
      <c r="H51" s="7">
        <f t="shared" si="3"/>
        <v>454</v>
      </c>
      <c r="I51" s="8">
        <f t="shared" si="4"/>
        <v>90.8</v>
      </c>
      <c r="J51" s="43">
        <f t="shared" si="5"/>
        <v>87</v>
      </c>
    </row>
    <row r="52" spans="1:10" ht="18.75" x14ac:dyDescent="0.25">
      <c r="A52" s="42">
        <v>47</v>
      </c>
      <c r="B52" s="44" t="s">
        <v>26</v>
      </c>
      <c r="C52" s="4">
        <v>93</v>
      </c>
      <c r="D52" s="13">
        <v>95</v>
      </c>
      <c r="E52" s="13">
        <v>93</v>
      </c>
      <c r="F52" s="14">
        <v>84</v>
      </c>
      <c r="G52" s="15">
        <v>88</v>
      </c>
      <c r="H52" s="7">
        <f t="shared" si="3"/>
        <v>453</v>
      </c>
      <c r="I52" s="8">
        <f t="shared" si="4"/>
        <v>90.600000000000009</v>
      </c>
      <c r="J52" s="43">
        <f t="shared" si="5"/>
        <v>86</v>
      </c>
    </row>
    <row r="53" spans="1:10" ht="18.75" x14ac:dyDescent="0.25">
      <c r="A53" s="42">
        <v>48</v>
      </c>
      <c r="B53" s="44" t="s">
        <v>28</v>
      </c>
      <c r="C53" s="4">
        <v>86</v>
      </c>
      <c r="D53" s="4">
        <v>90</v>
      </c>
      <c r="E53" s="4">
        <v>85</v>
      </c>
      <c r="F53" s="5">
        <v>81</v>
      </c>
      <c r="G53" s="6">
        <v>91</v>
      </c>
      <c r="H53" s="7">
        <f t="shared" si="3"/>
        <v>433</v>
      </c>
      <c r="I53" s="8">
        <f t="shared" si="4"/>
        <v>86.6</v>
      </c>
      <c r="J53" s="43">
        <f t="shared" si="5"/>
        <v>86</v>
      </c>
    </row>
    <row r="54" spans="1:10" ht="18.75" x14ac:dyDescent="0.25">
      <c r="A54" s="42">
        <v>49</v>
      </c>
      <c r="B54" s="31" t="s">
        <v>76</v>
      </c>
      <c r="C54" s="4">
        <v>92</v>
      </c>
      <c r="D54" s="4">
        <v>89</v>
      </c>
      <c r="E54" s="4">
        <v>93</v>
      </c>
      <c r="F54" s="5">
        <v>79</v>
      </c>
      <c r="G54" s="6">
        <v>93</v>
      </c>
      <c r="H54" s="7">
        <f t="shared" si="3"/>
        <v>446</v>
      </c>
      <c r="I54" s="8">
        <f t="shared" si="4"/>
        <v>89.2</v>
      </c>
      <c r="J54" s="43">
        <f t="shared" si="5"/>
        <v>86</v>
      </c>
    </row>
    <row r="55" spans="1:10" ht="18.75" x14ac:dyDescent="0.25">
      <c r="A55" s="42">
        <v>50</v>
      </c>
      <c r="B55" s="31" t="s">
        <v>54</v>
      </c>
      <c r="C55" s="4">
        <v>92</v>
      </c>
      <c r="D55" s="4">
        <v>97</v>
      </c>
      <c r="E55" s="4">
        <v>92</v>
      </c>
      <c r="F55" s="5">
        <v>86</v>
      </c>
      <c r="G55" s="6">
        <v>85</v>
      </c>
      <c r="H55" s="7">
        <f t="shared" si="3"/>
        <v>452</v>
      </c>
      <c r="I55" s="8">
        <f t="shared" si="4"/>
        <v>90.4</v>
      </c>
      <c r="J55" s="43">
        <f t="shared" si="5"/>
        <v>85.5</v>
      </c>
    </row>
    <row r="56" spans="1:10" ht="18.75" x14ac:dyDescent="0.25">
      <c r="A56" s="42">
        <v>51</v>
      </c>
      <c r="B56" s="44" t="s">
        <v>78</v>
      </c>
      <c r="C56" s="12">
        <v>89</v>
      </c>
      <c r="D56" s="4">
        <v>93</v>
      </c>
      <c r="E56" s="4">
        <v>84</v>
      </c>
      <c r="F56" s="5">
        <v>79</v>
      </c>
      <c r="G56" s="6">
        <v>92</v>
      </c>
      <c r="H56" s="7">
        <f t="shared" si="3"/>
        <v>437</v>
      </c>
      <c r="I56" s="8">
        <f t="shared" si="4"/>
        <v>87.4</v>
      </c>
      <c r="J56" s="43">
        <f t="shared" si="5"/>
        <v>85.5</v>
      </c>
    </row>
    <row r="57" spans="1:10" ht="18.75" x14ac:dyDescent="0.25">
      <c r="A57" s="42">
        <v>52</v>
      </c>
      <c r="B57" s="44" t="s">
        <v>82</v>
      </c>
      <c r="C57" s="4">
        <v>92</v>
      </c>
      <c r="D57" s="4">
        <v>78</v>
      </c>
      <c r="E57" s="4">
        <v>93</v>
      </c>
      <c r="F57" s="5">
        <v>84</v>
      </c>
      <c r="G57" s="6">
        <v>86</v>
      </c>
      <c r="H57" s="7">
        <f t="shared" si="3"/>
        <v>433</v>
      </c>
      <c r="I57" s="8">
        <f t="shared" si="4"/>
        <v>86.6</v>
      </c>
      <c r="J57" s="43">
        <f t="shared" si="5"/>
        <v>85</v>
      </c>
    </row>
    <row r="58" spans="1:10" ht="18.75" x14ac:dyDescent="0.25">
      <c r="A58" s="42">
        <v>53</v>
      </c>
      <c r="B58" s="31" t="s">
        <v>59</v>
      </c>
      <c r="C58" s="33">
        <v>86</v>
      </c>
      <c r="D58" s="9">
        <v>97</v>
      </c>
      <c r="E58" s="9">
        <v>81</v>
      </c>
      <c r="F58" s="5">
        <v>83</v>
      </c>
      <c r="G58" s="6">
        <v>87</v>
      </c>
      <c r="H58" s="7">
        <f t="shared" si="3"/>
        <v>434</v>
      </c>
      <c r="I58" s="8">
        <f t="shared" si="4"/>
        <v>86.8</v>
      </c>
      <c r="J58" s="43">
        <f t="shared" si="5"/>
        <v>85</v>
      </c>
    </row>
    <row r="59" spans="1:10" ht="18.75" x14ac:dyDescent="0.25">
      <c r="A59" s="42">
        <v>54</v>
      </c>
      <c r="B59" s="44" t="s">
        <v>30</v>
      </c>
      <c r="C59" s="13">
        <v>89</v>
      </c>
      <c r="D59" s="4">
        <v>89</v>
      </c>
      <c r="E59" s="4">
        <v>93</v>
      </c>
      <c r="F59" s="5">
        <v>92</v>
      </c>
      <c r="G59" s="6">
        <v>76</v>
      </c>
      <c r="H59" s="7">
        <f t="shared" si="3"/>
        <v>439</v>
      </c>
      <c r="I59" s="8">
        <f t="shared" si="4"/>
        <v>87.8</v>
      </c>
      <c r="J59" s="43">
        <f t="shared" si="5"/>
        <v>84</v>
      </c>
    </row>
    <row r="60" spans="1:10" ht="18.75" x14ac:dyDescent="0.25">
      <c r="A60" s="42">
        <v>55</v>
      </c>
      <c r="B60" s="31" t="s">
        <v>74</v>
      </c>
      <c r="C60" s="4">
        <f>70+20</f>
        <v>90</v>
      </c>
      <c r="D60" s="4">
        <f>76+20</f>
        <v>96</v>
      </c>
      <c r="E60" s="4">
        <f>68+20</f>
        <v>88</v>
      </c>
      <c r="F60" s="5">
        <f>61+20</f>
        <v>81</v>
      </c>
      <c r="G60" s="6">
        <f>65+19</f>
        <v>84</v>
      </c>
      <c r="H60" s="7">
        <f t="shared" si="3"/>
        <v>439</v>
      </c>
      <c r="I60" s="8">
        <f t="shared" si="4"/>
        <v>87.8</v>
      </c>
      <c r="J60" s="43">
        <f t="shared" si="5"/>
        <v>82.5</v>
      </c>
    </row>
    <row r="61" spans="1:10" ht="18.75" x14ac:dyDescent="0.25">
      <c r="A61" s="42">
        <v>56</v>
      </c>
      <c r="B61" s="44" t="s">
        <v>47</v>
      </c>
      <c r="C61" s="4">
        <v>87</v>
      </c>
      <c r="D61" s="4">
        <v>85</v>
      </c>
      <c r="E61" s="4">
        <v>88</v>
      </c>
      <c r="F61" s="5">
        <v>75</v>
      </c>
      <c r="G61" s="6">
        <v>90</v>
      </c>
      <c r="H61" s="7">
        <f t="shared" si="3"/>
        <v>425</v>
      </c>
      <c r="I61" s="8">
        <f t="shared" si="4"/>
        <v>85</v>
      </c>
      <c r="J61" s="43">
        <f t="shared" si="5"/>
        <v>82.5</v>
      </c>
    </row>
    <row r="62" spans="1:10" ht="18.75" x14ac:dyDescent="0.25">
      <c r="A62" s="42">
        <v>57</v>
      </c>
      <c r="B62" s="31" t="s">
        <v>58</v>
      </c>
      <c r="C62" s="4">
        <v>88</v>
      </c>
      <c r="D62" s="4">
        <v>88</v>
      </c>
      <c r="E62" s="4">
        <v>92</v>
      </c>
      <c r="F62" s="5">
        <v>84</v>
      </c>
      <c r="G62" s="6">
        <v>80</v>
      </c>
      <c r="H62" s="7">
        <f t="shared" si="3"/>
        <v>432</v>
      </c>
      <c r="I62" s="8">
        <f t="shared" si="4"/>
        <v>86.4</v>
      </c>
      <c r="J62" s="43">
        <f t="shared" si="5"/>
        <v>82</v>
      </c>
    </row>
    <row r="63" spans="1:10" ht="18.75" x14ac:dyDescent="0.25">
      <c r="A63" s="42">
        <v>58</v>
      </c>
      <c r="B63" s="44" t="s">
        <v>23</v>
      </c>
      <c r="C63" s="4">
        <v>95</v>
      </c>
      <c r="D63" s="4">
        <v>94</v>
      </c>
      <c r="E63" s="4">
        <v>87</v>
      </c>
      <c r="F63" s="5">
        <v>72</v>
      </c>
      <c r="G63" s="6">
        <v>92</v>
      </c>
      <c r="H63" s="7">
        <f t="shared" si="3"/>
        <v>440</v>
      </c>
      <c r="I63" s="8">
        <f t="shared" si="4"/>
        <v>88</v>
      </c>
      <c r="J63" s="43">
        <f t="shared" si="5"/>
        <v>82</v>
      </c>
    </row>
    <row r="64" spans="1:10" ht="18.75" x14ac:dyDescent="0.25">
      <c r="A64" s="42">
        <v>59</v>
      </c>
      <c r="B64" s="44" t="s">
        <v>45</v>
      </c>
      <c r="C64" s="4">
        <v>95</v>
      </c>
      <c r="D64" s="4">
        <v>99</v>
      </c>
      <c r="E64" s="4">
        <v>84</v>
      </c>
      <c r="F64" s="5">
        <v>86</v>
      </c>
      <c r="G64" s="6">
        <v>76</v>
      </c>
      <c r="H64" s="7">
        <f t="shared" si="3"/>
        <v>440</v>
      </c>
      <c r="I64" s="8">
        <f t="shared" si="4"/>
        <v>88</v>
      </c>
      <c r="J64" s="43">
        <f t="shared" si="5"/>
        <v>81</v>
      </c>
    </row>
    <row r="65" spans="1:10" ht="18.75" x14ac:dyDescent="0.25">
      <c r="A65" s="42">
        <v>60</v>
      </c>
      <c r="B65" s="31" t="s">
        <v>60</v>
      </c>
      <c r="C65" s="9">
        <f>66+20</f>
        <v>86</v>
      </c>
      <c r="D65" s="9">
        <f>74+20</f>
        <v>94</v>
      </c>
      <c r="E65" s="9">
        <f>72+20</f>
        <v>92</v>
      </c>
      <c r="F65" s="5">
        <f>61+20</f>
        <v>81</v>
      </c>
      <c r="G65" s="6">
        <f>62+19</f>
        <v>81</v>
      </c>
      <c r="H65" s="7">
        <f t="shared" si="3"/>
        <v>434</v>
      </c>
      <c r="I65" s="8">
        <f t="shared" si="4"/>
        <v>86.8</v>
      </c>
      <c r="J65" s="43">
        <f t="shared" si="5"/>
        <v>81</v>
      </c>
    </row>
    <row r="66" spans="1:10" ht="18.75" x14ac:dyDescent="0.25">
      <c r="A66" s="42">
        <v>61</v>
      </c>
      <c r="B66" s="31" t="s">
        <v>53</v>
      </c>
      <c r="C66" s="4">
        <v>96</v>
      </c>
      <c r="D66" s="4">
        <v>91</v>
      </c>
      <c r="E66" s="4">
        <v>87</v>
      </c>
      <c r="F66" s="5">
        <v>77</v>
      </c>
      <c r="G66" s="6">
        <v>84</v>
      </c>
      <c r="H66" s="7">
        <f t="shared" si="3"/>
        <v>435</v>
      </c>
      <c r="I66" s="8">
        <f t="shared" si="4"/>
        <v>87</v>
      </c>
      <c r="J66" s="43">
        <f t="shared" si="5"/>
        <v>80.5</v>
      </c>
    </row>
    <row r="67" spans="1:10" ht="18.75" x14ac:dyDescent="0.25">
      <c r="A67" s="42">
        <v>62</v>
      </c>
      <c r="B67" s="31" t="s">
        <v>48</v>
      </c>
      <c r="C67" s="4">
        <v>85</v>
      </c>
      <c r="D67" s="4">
        <v>85</v>
      </c>
      <c r="E67" s="4">
        <v>86</v>
      </c>
      <c r="F67" s="5">
        <v>75</v>
      </c>
      <c r="G67" s="6">
        <v>86</v>
      </c>
      <c r="H67" s="7">
        <f t="shared" si="3"/>
        <v>417</v>
      </c>
      <c r="I67" s="8">
        <f t="shared" si="4"/>
        <v>83.399999999999991</v>
      </c>
      <c r="J67" s="43">
        <f t="shared" si="5"/>
        <v>80.5</v>
      </c>
    </row>
    <row r="68" spans="1:10" ht="18.75" x14ac:dyDescent="0.25">
      <c r="A68" s="42">
        <v>63</v>
      </c>
      <c r="B68" s="31" t="s">
        <v>73</v>
      </c>
      <c r="C68" s="4">
        <f>64+19</f>
        <v>83</v>
      </c>
      <c r="D68" s="4">
        <f>67+19</f>
        <v>86</v>
      </c>
      <c r="E68" s="4">
        <f>65+20</f>
        <v>85</v>
      </c>
      <c r="F68" s="5">
        <f>51+18</f>
        <v>69</v>
      </c>
      <c r="G68" s="6">
        <f>72+19</f>
        <v>91</v>
      </c>
      <c r="H68" s="7">
        <f t="shared" si="3"/>
        <v>414</v>
      </c>
      <c r="I68" s="8">
        <f t="shared" si="4"/>
        <v>82.8</v>
      </c>
      <c r="J68" s="43">
        <f t="shared" si="5"/>
        <v>80</v>
      </c>
    </row>
    <row r="69" spans="1:10" ht="18.75" x14ac:dyDescent="0.25">
      <c r="A69" s="42">
        <v>64</v>
      </c>
      <c r="B69" s="31" t="s">
        <v>67</v>
      </c>
      <c r="C69" s="4">
        <f>63+20</f>
        <v>83</v>
      </c>
      <c r="D69" s="4">
        <f>75+20</f>
        <v>95</v>
      </c>
      <c r="E69" s="4">
        <f>60+19</f>
        <v>79</v>
      </c>
      <c r="F69" s="5">
        <f>20+57</f>
        <v>77</v>
      </c>
      <c r="G69" s="6">
        <f>60+20</f>
        <v>80</v>
      </c>
      <c r="H69" s="7">
        <f t="shared" si="3"/>
        <v>414</v>
      </c>
      <c r="I69" s="8">
        <f t="shared" si="4"/>
        <v>82.8</v>
      </c>
      <c r="J69" s="43">
        <f t="shared" si="5"/>
        <v>78.5</v>
      </c>
    </row>
    <row r="70" spans="1:10" ht="18.75" x14ac:dyDescent="0.25">
      <c r="A70" s="42">
        <v>65</v>
      </c>
      <c r="B70" s="31" t="s">
        <v>66</v>
      </c>
      <c r="C70" s="4">
        <v>86</v>
      </c>
      <c r="D70" s="4">
        <v>69</v>
      </c>
      <c r="E70" s="4">
        <v>82</v>
      </c>
      <c r="F70" s="5">
        <v>75</v>
      </c>
      <c r="G70" s="6">
        <v>79</v>
      </c>
      <c r="H70" s="7">
        <f t="shared" ref="H70:H80" si="6">SUM(C70:G70)</f>
        <v>391</v>
      </c>
      <c r="I70" s="8">
        <f t="shared" ref="I70:I80" si="7">H70/500*100</f>
        <v>78.2</v>
      </c>
      <c r="J70" s="43">
        <f t="shared" ref="J70:J80" si="8">(F70+G70)/2</f>
        <v>77</v>
      </c>
    </row>
    <row r="71" spans="1:10" ht="18.75" x14ac:dyDescent="0.25">
      <c r="A71" s="42">
        <v>66</v>
      </c>
      <c r="B71" s="44" t="s">
        <v>126</v>
      </c>
      <c r="C71" s="12">
        <v>86</v>
      </c>
      <c r="D71" s="12">
        <v>97</v>
      </c>
      <c r="E71" s="12">
        <v>71</v>
      </c>
      <c r="F71" s="5">
        <v>83</v>
      </c>
      <c r="G71" s="6">
        <v>70</v>
      </c>
      <c r="H71" s="7">
        <f t="shared" si="6"/>
        <v>407</v>
      </c>
      <c r="I71" s="8">
        <f t="shared" si="7"/>
        <v>81.399999999999991</v>
      </c>
      <c r="J71" s="43">
        <f t="shared" si="8"/>
        <v>76.5</v>
      </c>
    </row>
    <row r="72" spans="1:10" ht="18.75" x14ac:dyDescent="0.25">
      <c r="A72" s="42">
        <v>67</v>
      </c>
      <c r="B72" s="31" t="s">
        <v>70</v>
      </c>
      <c r="C72" s="4">
        <v>73</v>
      </c>
      <c r="D72" s="4">
        <v>86</v>
      </c>
      <c r="E72" s="4">
        <v>64</v>
      </c>
      <c r="F72" s="5">
        <v>80</v>
      </c>
      <c r="G72" s="6">
        <v>73</v>
      </c>
      <c r="H72" s="7">
        <f t="shared" si="6"/>
        <v>376</v>
      </c>
      <c r="I72" s="8">
        <f t="shared" si="7"/>
        <v>75.2</v>
      </c>
      <c r="J72" s="43">
        <f t="shared" si="8"/>
        <v>76.5</v>
      </c>
    </row>
    <row r="73" spans="1:10" ht="18.75" x14ac:dyDescent="0.25">
      <c r="A73" s="42">
        <v>68</v>
      </c>
      <c r="B73" s="31" t="s">
        <v>52</v>
      </c>
      <c r="C73" s="4">
        <v>79</v>
      </c>
      <c r="D73" s="4">
        <v>96</v>
      </c>
      <c r="E73" s="4">
        <v>82</v>
      </c>
      <c r="F73" s="5">
        <v>68</v>
      </c>
      <c r="G73" s="6">
        <v>75</v>
      </c>
      <c r="H73" s="7">
        <f t="shared" si="6"/>
        <v>400</v>
      </c>
      <c r="I73" s="8">
        <f t="shared" si="7"/>
        <v>80</v>
      </c>
      <c r="J73" s="43">
        <f t="shared" si="8"/>
        <v>71.5</v>
      </c>
    </row>
    <row r="74" spans="1:10" ht="18.75" x14ac:dyDescent="0.25">
      <c r="A74" s="42">
        <v>69</v>
      </c>
      <c r="B74" s="44" t="s">
        <v>15</v>
      </c>
      <c r="C74" s="4">
        <v>85</v>
      </c>
      <c r="D74" s="4">
        <v>73</v>
      </c>
      <c r="E74" s="4">
        <v>75</v>
      </c>
      <c r="F74" s="5">
        <v>68</v>
      </c>
      <c r="G74" s="6">
        <v>68</v>
      </c>
      <c r="H74" s="7">
        <f t="shared" si="6"/>
        <v>369</v>
      </c>
      <c r="I74" s="8">
        <f t="shared" si="7"/>
        <v>73.8</v>
      </c>
      <c r="J74" s="43">
        <f t="shared" si="8"/>
        <v>68</v>
      </c>
    </row>
    <row r="75" spans="1:10" ht="18.75" x14ac:dyDescent="0.25">
      <c r="A75" s="42">
        <v>70</v>
      </c>
      <c r="B75" s="3" t="s">
        <v>21</v>
      </c>
      <c r="C75" s="4">
        <v>98</v>
      </c>
      <c r="D75" s="4">
        <v>99</v>
      </c>
      <c r="E75" s="4">
        <v>83</v>
      </c>
      <c r="F75" s="5">
        <v>63</v>
      </c>
      <c r="G75" s="6">
        <v>73</v>
      </c>
      <c r="H75" s="7">
        <f t="shared" si="6"/>
        <v>416</v>
      </c>
      <c r="I75" s="8">
        <f t="shared" si="7"/>
        <v>83.2</v>
      </c>
      <c r="J75" s="43">
        <f t="shared" si="8"/>
        <v>68</v>
      </c>
    </row>
    <row r="76" spans="1:10" ht="18.75" x14ac:dyDescent="0.25">
      <c r="A76" s="42">
        <v>71</v>
      </c>
      <c r="B76" s="31" t="s">
        <v>62</v>
      </c>
      <c r="C76" s="16">
        <v>88</v>
      </c>
      <c r="D76" s="16">
        <v>85</v>
      </c>
      <c r="E76" s="16">
        <v>88</v>
      </c>
      <c r="F76" s="5">
        <v>57</v>
      </c>
      <c r="G76" s="6">
        <v>79</v>
      </c>
      <c r="H76" s="7">
        <f t="shared" si="6"/>
        <v>397</v>
      </c>
      <c r="I76" s="8">
        <f t="shared" si="7"/>
        <v>79.400000000000006</v>
      </c>
      <c r="J76" s="43">
        <f t="shared" si="8"/>
        <v>68</v>
      </c>
    </row>
    <row r="77" spans="1:10" ht="18.75" x14ac:dyDescent="0.25">
      <c r="A77" s="42">
        <v>72</v>
      </c>
      <c r="B77" s="44" t="s">
        <v>80</v>
      </c>
      <c r="C77" s="12">
        <v>65</v>
      </c>
      <c r="D77" s="4">
        <v>80</v>
      </c>
      <c r="E77" s="4">
        <v>76</v>
      </c>
      <c r="F77" s="5">
        <v>65</v>
      </c>
      <c r="G77" s="6">
        <v>68</v>
      </c>
      <c r="H77" s="7">
        <f t="shared" si="6"/>
        <v>354</v>
      </c>
      <c r="I77" s="8">
        <f t="shared" si="7"/>
        <v>70.8</v>
      </c>
      <c r="J77" s="43">
        <f t="shared" si="8"/>
        <v>66.5</v>
      </c>
    </row>
    <row r="78" spans="1:10" ht="18.75" x14ac:dyDescent="0.25">
      <c r="A78" s="42">
        <v>73</v>
      </c>
      <c r="B78" s="44" t="s">
        <v>18</v>
      </c>
      <c r="C78" s="4">
        <v>78</v>
      </c>
      <c r="D78" s="4">
        <v>73</v>
      </c>
      <c r="E78" s="4">
        <v>70</v>
      </c>
      <c r="F78" s="5">
        <v>60</v>
      </c>
      <c r="G78" s="6">
        <v>64</v>
      </c>
      <c r="H78" s="7">
        <f t="shared" si="6"/>
        <v>345</v>
      </c>
      <c r="I78" s="8">
        <f t="shared" si="7"/>
        <v>69</v>
      </c>
      <c r="J78" s="43">
        <f t="shared" si="8"/>
        <v>62</v>
      </c>
    </row>
    <row r="79" spans="1:10" ht="18.75" x14ac:dyDescent="0.25">
      <c r="A79" s="42">
        <v>74</v>
      </c>
      <c r="B79" s="31" t="s">
        <v>75</v>
      </c>
      <c r="C79" s="4">
        <v>78</v>
      </c>
      <c r="D79" s="4">
        <v>67</v>
      </c>
      <c r="E79" s="4">
        <v>68</v>
      </c>
      <c r="F79" s="5">
        <v>50</v>
      </c>
      <c r="G79" s="6">
        <v>60</v>
      </c>
      <c r="H79" s="7">
        <f t="shared" si="6"/>
        <v>323</v>
      </c>
      <c r="I79" s="8">
        <f t="shared" si="7"/>
        <v>64.600000000000009</v>
      </c>
      <c r="J79" s="43">
        <f t="shared" si="8"/>
        <v>55</v>
      </c>
    </row>
    <row r="80" spans="1:10" ht="18.75" x14ac:dyDescent="0.25">
      <c r="A80" s="42">
        <v>75</v>
      </c>
      <c r="B80" s="31" t="s">
        <v>56</v>
      </c>
      <c r="C80" s="4">
        <v>79</v>
      </c>
      <c r="D80" s="4">
        <v>73</v>
      </c>
      <c r="E80" s="4">
        <v>78</v>
      </c>
      <c r="F80" s="5">
        <v>45</v>
      </c>
      <c r="G80" s="6">
        <v>61</v>
      </c>
      <c r="H80" s="7">
        <f t="shared" si="6"/>
        <v>336</v>
      </c>
      <c r="I80" s="8">
        <f t="shared" si="7"/>
        <v>67.2</v>
      </c>
      <c r="J80" s="43">
        <f t="shared" si="8"/>
        <v>53</v>
      </c>
    </row>
    <row r="83" spans="2:10" x14ac:dyDescent="0.2">
      <c r="B83" s="22"/>
      <c r="C83" s="22"/>
      <c r="D83" s="23"/>
      <c r="E83" s="23"/>
      <c r="F83" s="23"/>
      <c r="G83" s="24"/>
      <c r="H83" s="25" t="s">
        <v>140</v>
      </c>
      <c r="I83" s="27"/>
    </row>
    <row r="84" spans="2:10" x14ac:dyDescent="0.2">
      <c r="B84" s="46" t="s">
        <v>134</v>
      </c>
      <c r="C84" s="17"/>
      <c r="D84" s="26"/>
      <c r="E84" s="26"/>
      <c r="F84" s="26"/>
      <c r="G84" s="26"/>
      <c r="H84" s="26"/>
      <c r="I84" s="26"/>
    </row>
    <row r="85" spans="2:10" x14ac:dyDescent="0.2">
      <c r="B85" s="46" t="s">
        <v>135</v>
      </c>
      <c r="C85" s="17"/>
      <c r="D85" s="18"/>
      <c r="E85" s="18"/>
      <c r="F85" s="18"/>
      <c r="G85" s="18"/>
      <c r="H85" s="18"/>
      <c r="I85" s="19"/>
    </row>
    <row r="86" spans="2:10" x14ac:dyDescent="0.2">
      <c r="B86" s="46" t="s">
        <v>136</v>
      </c>
      <c r="C86" s="17"/>
      <c r="D86" s="18"/>
      <c r="E86" s="18"/>
      <c r="F86" s="18"/>
      <c r="G86" s="18"/>
      <c r="H86" s="18"/>
      <c r="I86" s="19"/>
      <c r="J86" s="28"/>
    </row>
    <row r="87" spans="2:10" x14ac:dyDescent="0.2">
      <c r="B87" s="47" t="s">
        <v>137</v>
      </c>
      <c r="C87" s="19"/>
      <c r="D87" s="19"/>
      <c r="E87" s="19"/>
      <c r="F87" s="19"/>
      <c r="G87" s="19"/>
      <c r="H87" s="19"/>
      <c r="I87" s="19"/>
      <c r="J87" s="28"/>
    </row>
    <row r="88" spans="2:10" x14ac:dyDescent="0.2">
      <c r="B88" s="48" t="s">
        <v>138</v>
      </c>
      <c r="C88" s="19"/>
      <c r="D88" s="19"/>
      <c r="E88" s="20"/>
      <c r="F88" s="20"/>
      <c r="G88" s="20"/>
      <c r="H88" s="20"/>
      <c r="I88" s="58"/>
    </row>
    <row r="89" spans="2:10" ht="18" x14ac:dyDescent="0.25">
      <c r="B89" s="48" t="s">
        <v>139</v>
      </c>
      <c r="C89" s="19"/>
      <c r="D89" s="19"/>
      <c r="E89" s="20"/>
      <c r="F89" s="20"/>
      <c r="G89" s="20"/>
      <c r="H89" s="20"/>
      <c r="I89" s="69"/>
    </row>
    <row r="90" spans="2:10" ht="15.75" thickBot="1" x14ac:dyDescent="0.25"/>
    <row r="91" spans="2:10" ht="16.5" customHeight="1" thickBot="1" x14ac:dyDescent="0.25">
      <c r="B91" s="76" t="s">
        <v>81</v>
      </c>
      <c r="C91" s="77"/>
      <c r="D91" s="77"/>
      <c r="E91" s="77"/>
      <c r="F91" s="77"/>
      <c r="G91" s="77"/>
      <c r="H91" s="77"/>
      <c r="I91" s="78"/>
    </row>
    <row r="232" spans="2:2" x14ac:dyDescent="0.2">
      <c r="B232" t="s">
        <v>10</v>
      </c>
    </row>
    <row r="242" spans="1:1" x14ac:dyDescent="0.2">
      <c r="A242" s="1" t="s">
        <v>11</v>
      </c>
    </row>
  </sheetData>
  <sortState xmlns:xlrd2="http://schemas.microsoft.com/office/spreadsheetml/2017/richdata2" ref="A6:K97">
    <sortCondition ref="B5"/>
  </sortState>
  <mergeCells count="1">
    <mergeCell ref="B91:I9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2"/>
  <sheetViews>
    <sheetView tabSelected="1" topLeftCell="A25" workbookViewId="0">
      <selection activeCell="H55" sqref="H55"/>
    </sheetView>
  </sheetViews>
  <sheetFormatPr defaultRowHeight="15" x14ac:dyDescent="0.2"/>
  <cols>
    <col min="1" max="1" width="6.45703125" style="1" customWidth="1"/>
    <col min="2" max="2" width="28.11328125" customWidth="1"/>
    <col min="3" max="3" width="9.4140625" customWidth="1"/>
    <col min="4" max="4" width="9.55078125" customWidth="1"/>
    <col min="5" max="5" width="9.4140625" customWidth="1"/>
    <col min="6" max="6" width="11.1640625" customWidth="1"/>
    <col min="7" max="7" width="10.22265625" customWidth="1"/>
    <col min="8" max="8" width="13.44921875" customWidth="1"/>
    <col min="9" max="9" width="7.93359375" customWidth="1"/>
    <col min="10" max="10" width="27.84375" customWidth="1"/>
    <col min="11" max="11" width="20.58203125" customWidth="1"/>
  </cols>
  <sheetData>
    <row r="1" spans="1:11" ht="21.75" thickBot="1" x14ac:dyDescent="0.35">
      <c r="B1" s="2" t="s">
        <v>87</v>
      </c>
      <c r="C1" s="49"/>
      <c r="D1" s="49"/>
      <c r="E1" s="49"/>
      <c r="F1" s="49"/>
      <c r="G1" s="49"/>
      <c r="H1" s="50"/>
      <c r="I1" s="51"/>
      <c r="J1" s="52"/>
      <c r="K1" s="53"/>
    </row>
    <row r="2" spans="1:11" ht="15.75" thickBot="1" x14ac:dyDescent="0.25">
      <c r="C2" s="54"/>
      <c r="D2" s="54"/>
      <c r="E2" s="54"/>
      <c r="F2" s="54"/>
      <c r="G2" s="54"/>
      <c r="H2" s="54"/>
      <c r="I2" s="54"/>
      <c r="J2" s="54"/>
    </row>
    <row r="3" spans="1:11" ht="18.75" thickBot="1" x14ac:dyDescent="0.25">
      <c r="C3" s="55" t="s">
        <v>88</v>
      </c>
      <c r="D3" s="56"/>
      <c r="E3" s="57"/>
      <c r="F3" s="57"/>
      <c r="G3" s="57"/>
      <c r="H3" s="57"/>
      <c r="I3" s="74"/>
      <c r="J3" s="75"/>
      <c r="K3" s="28"/>
    </row>
    <row r="4" spans="1:11" ht="15" customHeight="1" x14ac:dyDescent="0.2">
      <c r="I4" s="28"/>
      <c r="J4" s="28"/>
      <c r="K4" s="28"/>
    </row>
    <row r="5" spans="1:11" ht="15.75" x14ac:dyDescent="0.2">
      <c r="A5" s="59" t="s">
        <v>0</v>
      </c>
      <c r="B5" s="60" t="s">
        <v>1</v>
      </c>
      <c r="C5" s="61" t="s">
        <v>2</v>
      </c>
      <c r="D5" s="61" t="s">
        <v>3</v>
      </c>
      <c r="E5" s="61" t="s">
        <v>4</v>
      </c>
      <c r="F5" s="62" t="s">
        <v>5</v>
      </c>
      <c r="G5" s="62" t="s">
        <v>6</v>
      </c>
      <c r="H5" s="61" t="s">
        <v>89</v>
      </c>
      <c r="I5" s="62" t="s">
        <v>7</v>
      </c>
      <c r="J5" s="62" t="s">
        <v>8</v>
      </c>
      <c r="K5" s="62" t="s">
        <v>9</v>
      </c>
    </row>
    <row r="6" spans="1:11" ht="18.75" x14ac:dyDescent="0.25">
      <c r="A6" s="63">
        <v>1</v>
      </c>
      <c r="B6" s="3" t="s">
        <v>90</v>
      </c>
      <c r="C6" s="4">
        <v>96</v>
      </c>
      <c r="D6" s="4">
        <v>99</v>
      </c>
      <c r="E6" s="4">
        <v>99</v>
      </c>
      <c r="F6" s="5">
        <v>100</v>
      </c>
      <c r="G6" s="6">
        <v>99</v>
      </c>
      <c r="H6" s="4">
        <v>100</v>
      </c>
      <c r="I6" s="7">
        <f t="shared" ref="I6:I39" si="0">SUM(C6:H6)</f>
        <v>593</v>
      </c>
      <c r="J6" s="8">
        <f t="shared" ref="J6:J39" si="1">I6/600*100</f>
        <v>98.833333333333329</v>
      </c>
      <c r="K6" s="64">
        <f t="shared" ref="K6:K39" si="2">(F6+G6)/2</f>
        <v>99.5</v>
      </c>
    </row>
    <row r="7" spans="1:11" ht="18.75" x14ac:dyDescent="0.25">
      <c r="A7" s="63">
        <v>2</v>
      </c>
      <c r="B7" s="3" t="s">
        <v>91</v>
      </c>
      <c r="C7" s="4">
        <v>95</v>
      </c>
      <c r="D7" s="4">
        <v>90</v>
      </c>
      <c r="E7" s="4">
        <v>100</v>
      </c>
      <c r="F7" s="5">
        <v>99</v>
      </c>
      <c r="G7" s="6">
        <v>99</v>
      </c>
      <c r="H7" s="4">
        <v>100</v>
      </c>
      <c r="I7" s="7">
        <f t="shared" si="0"/>
        <v>583</v>
      </c>
      <c r="J7" s="8">
        <f t="shared" si="1"/>
        <v>97.166666666666671</v>
      </c>
      <c r="K7" s="64">
        <f t="shared" si="2"/>
        <v>99</v>
      </c>
    </row>
    <row r="8" spans="1:11" ht="18.75" x14ac:dyDescent="0.25">
      <c r="A8" s="63">
        <v>3</v>
      </c>
      <c r="B8" s="3" t="s">
        <v>92</v>
      </c>
      <c r="C8" s="9">
        <v>97</v>
      </c>
      <c r="D8" s="9">
        <v>86</v>
      </c>
      <c r="E8" s="9">
        <v>96</v>
      </c>
      <c r="F8" s="10">
        <v>100</v>
      </c>
      <c r="G8" s="11">
        <v>98</v>
      </c>
      <c r="H8" s="9">
        <v>99</v>
      </c>
      <c r="I8" s="7">
        <f t="shared" si="0"/>
        <v>576</v>
      </c>
      <c r="J8" s="8">
        <f t="shared" si="1"/>
        <v>96</v>
      </c>
      <c r="K8" s="64">
        <f t="shared" si="2"/>
        <v>99</v>
      </c>
    </row>
    <row r="9" spans="1:11" ht="18.75" x14ac:dyDescent="0.25">
      <c r="A9" s="63">
        <v>4</v>
      </c>
      <c r="B9" s="3" t="s">
        <v>93</v>
      </c>
      <c r="C9" s="4">
        <v>94</v>
      </c>
      <c r="D9" s="4">
        <v>96</v>
      </c>
      <c r="E9" s="4">
        <v>99</v>
      </c>
      <c r="F9" s="5">
        <v>100</v>
      </c>
      <c r="G9" s="6">
        <v>98</v>
      </c>
      <c r="H9" s="4">
        <v>100</v>
      </c>
      <c r="I9" s="7">
        <f t="shared" si="0"/>
        <v>587</v>
      </c>
      <c r="J9" s="8">
        <f t="shared" si="1"/>
        <v>97.833333333333343</v>
      </c>
      <c r="K9" s="64">
        <f t="shared" si="2"/>
        <v>99</v>
      </c>
    </row>
    <row r="10" spans="1:11" ht="18.75" x14ac:dyDescent="0.25">
      <c r="A10" s="63">
        <v>5</v>
      </c>
      <c r="B10" s="3" t="s">
        <v>94</v>
      </c>
      <c r="C10" s="4">
        <v>95</v>
      </c>
      <c r="D10" s="4">
        <v>96</v>
      </c>
      <c r="E10" s="4">
        <v>98</v>
      </c>
      <c r="F10" s="5">
        <v>99</v>
      </c>
      <c r="G10" s="6">
        <v>98</v>
      </c>
      <c r="H10" s="4">
        <v>100</v>
      </c>
      <c r="I10" s="7">
        <f t="shared" si="0"/>
        <v>586</v>
      </c>
      <c r="J10" s="8">
        <f t="shared" si="1"/>
        <v>97.666666666666671</v>
      </c>
      <c r="K10" s="64">
        <f t="shared" si="2"/>
        <v>98.5</v>
      </c>
    </row>
    <row r="11" spans="1:11" ht="18.75" x14ac:dyDescent="0.25">
      <c r="A11" s="63">
        <v>6</v>
      </c>
      <c r="B11" s="3" t="s">
        <v>95</v>
      </c>
      <c r="C11" s="4">
        <v>93</v>
      </c>
      <c r="D11" s="4">
        <v>96</v>
      </c>
      <c r="E11" s="4">
        <v>97</v>
      </c>
      <c r="F11" s="5">
        <v>98</v>
      </c>
      <c r="G11" s="6">
        <v>98</v>
      </c>
      <c r="H11" s="4">
        <v>99</v>
      </c>
      <c r="I11" s="7">
        <f t="shared" si="0"/>
        <v>581</v>
      </c>
      <c r="J11" s="8">
        <f t="shared" si="1"/>
        <v>96.833333333333343</v>
      </c>
      <c r="K11" s="64">
        <f t="shared" si="2"/>
        <v>98</v>
      </c>
    </row>
    <row r="12" spans="1:11" ht="18.75" x14ac:dyDescent="0.25">
      <c r="A12" s="63">
        <v>7</v>
      </c>
      <c r="B12" s="3" t="s">
        <v>96</v>
      </c>
      <c r="C12" s="12">
        <v>97</v>
      </c>
      <c r="D12" s="12">
        <v>98</v>
      </c>
      <c r="E12" s="12">
        <v>99</v>
      </c>
      <c r="F12" s="5">
        <v>98</v>
      </c>
      <c r="G12" s="6">
        <v>97</v>
      </c>
      <c r="H12" s="12">
        <v>97</v>
      </c>
      <c r="I12" s="7">
        <f t="shared" si="0"/>
        <v>586</v>
      </c>
      <c r="J12" s="8">
        <f t="shared" si="1"/>
        <v>97.666666666666671</v>
      </c>
      <c r="K12" s="64">
        <f t="shared" si="2"/>
        <v>97.5</v>
      </c>
    </row>
    <row r="13" spans="1:11" ht="18.75" x14ac:dyDescent="0.25">
      <c r="A13" s="63">
        <v>8</v>
      </c>
      <c r="B13" s="3" t="s">
        <v>97</v>
      </c>
      <c r="C13" s="4">
        <v>94</v>
      </c>
      <c r="D13" s="4">
        <v>96</v>
      </c>
      <c r="E13" s="4">
        <v>98</v>
      </c>
      <c r="F13" s="5">
        <v>99</v>
      </c>
      <c r="G13" s="6">
        <v>96</v>
      </c>
      <c r="H13" s="4">
        <v>100</v>
      </c>
      <c r="I13" s="7">
        <f t="shared" si="0"/>
        <v>583</v>
      </c>
      <c r="J13" s="8">
        <f t="shared" si="1"/>
        <v>97.166666666666671</v>
      </c>
      <c r="K13" s="64">
        <f t="shared" si="2"/>
        <v>97.5</v>
      </c>
    </row>
    <row r="14" spans="1:11" ht="18.75" x14ac:dyDescent="0.25">
      <c r="A14" s="63">
        <v>9</v>
      </c>
      <c r="B14" s="3" t="s">
        <v>98</v>
      </c>
      <c r="C14" s="4">
        <v>95</v>
      </c>
      <c r="D14" s="4">
        <v>94</v>
      </c>
      <c r="E14" s="4">
        <v>98</v>
      </c>
      <c r="F14" s="5">
        <v>99</v>
      </c>
      <c r="G14" s="6">
        <v>96</v>
      </c>
      <c r="H14" s="4">
        <v>99</v>
      </c>
      <c r="I14" s="7">
        <f t="shared" si="0"/>
        <v>581</v>
      </c>
      <c r="J14" s="8">
        <f t="shared" si="1"/>
        <v>96.833333333333343</v>
      </c>
      <c r="K14" s="64">
        <f t="shared" si="2"/>
        <v>97.5</v>
      </c>
    </row>
    <row r="15" spans="1:11" ht="18.75" x14ac:dyDescent="0.25">
      <c r="A15" s="63">
        <v>10</v>
      </c>
      <c r="B15" s="3" t="s">
        <v>99</v>
      </c>
      <c r="C15" s="9">
        <v>95</v>
      </c>
      <c r="D15" s="9">
        <v>92</v>
      </c>
      <c r="E15" s="9">
        <v>97</v>
      </c>
      <c r="F15" s="10">
        <v>96</v>
      </c>
      <c r="G15" s="11">
        <v>98</v>
      </c>
      <c r="H15" s="9">
        <v>100</v>
      </c>
      <c r="I15" s="7">
        <f t="shared" si="0"/>
        <v>578</v>
      </c>
      <c r="J15" s="8">
        <f t="shared" si="1"/>
        <v>96.333333333333343</v>
      </c>
      <c r="K15" s="64">
        <f t="shared" si="2"/>
        <v>97</v>
      </c>
    </row>
    <row r="16" spans="1:11" ht="18.75" x14ac:dyDescent="0.25">
      <c r="A16" s="63">
        <v>11</v>
      </c>
      <c r="B16" s="3" t="s">
        <v>100</v>
      </c>
      <c r="C16" s="4">
        <v>92</v>
      </c>
      <c r="D16" s="4">
        <v>86</v>
      </c>
      <c r="E16" s="4">
        <v>95</v>
      </c>
      <c r="F16" s="5">
        <v>99</v>
      </c>
      <c r="G16" s="6">
        <v>95</v>
      </c>
      <c r="H16" s="4">
        <v>90</v>
      </c>
      <c r="I16" s="7">
        <f t="shared" si="0"/>
        <v>557</v>
      </c>
      <c r="J16" s="8">
        <f t="shared" si="1"/>
        <v>92.833333333333329</v>
      </c>
      <c r="K16" s="64">
        <f t="shared" si="2"/>
        <v>97</v>
      </c>
    </row>
    <row r="17" spans="1:11" ht="18.75" x14ac:dyDescent="0.25">
      <c r="A17" s="63">
        <v>12</v>
      </c>
      <c r="B17" s="3" t="s">
        <v>101</v>
      </c>
      <c r="C17" s="4">
        <v>99</v>
      </c>
      <c r="D17" s="4">
        <v>91</v>
      </c>
      <c r="E17" s="4">
        <v>92</v>
      </c>
      <c r="F17" s="5">
        <v>95</v>
      </c>
      <c r="G17" s="6">
        <v>97</v>
      </c>
      <c r="H17" s="4">
        <v>99</v>
      </c>
      <c r="I17" s="7">
        <f t="shared" si="0"/>
        <v>573</v>
      </c>
      <c r="J17" s="8">
        <f t="shared" si="1"/>
        <v>95.5</v>
      </c>
      <c r="K17" s="64">
        <f t="shared" si="2"/>
        <v>96</v>
      </c>
    </row>
    <row r="18" spans="1:11" ht="18.75" x14ac:dyDescent="0.25">
      <c r="A18" s="63">
        <v>13</v>
      </c>
      <c r="B18" s="3" t="s">
        <v>102</v>
      </c>
      <c r="C18" s="4">
        <v>92</v>
      </c>
      <c r="D18" s="4">
        <v>91</v>
      </c>
      <c r="E18" s="4">
        <v>96</v>
      </c>
      <c r="F18" s="5">
        <v>96</v>
      </c>
      <c r="G18" s="6">
        <v>96</v>
      </c>
      <c r="H18" s="4">
        <v>97</v>
      </c>
      <c r="I18" s="7">
        <f t="shared" si="0"/>
        <v>568</v>
      </c>
      <c r="J18" s="8">
        <f t="shared" si="1"/>
        <v>94.666666666666671</v>
      </c>
      <c r="K18" s="64">
        <f t="shared" si="2"/>
        <v>96</v>
      </c>
    </row>
    <row r="19" spans="1:11" ht="18.75" x14ac:dyDescent="0.25">
      <c r="A19" s="63">
        <v>14</v>
      </c>
      <c r="B19" s="3" t="s">
        <v>103</v>
      </c>
      <c r="C19" s="4">
        <v>96</v>
      </c>
      <c r="D19" s="4">
        <v>87</v>
      </c>
      <c r="E19" s="4">
        <v>97</v>
      </c>
      <c r="F19" s="5">
        <v>95</v>
      </c>
      <c r="G19" s="6">
        <v>95</v>
      </c>
      <c r="H19" s="4">
        <v>99</v>
      </c>
      <c r="I19" s="7">
        <f t="shared" si="0"/>
        <v>569</v>
      </c>
      <c r="J19" s="8">
        <f t="shared" si="1"/>
        <v>94.833333333333343</v>
      </c>
      <c r="K19" s="64">
        <f t="shared" si="2"/>
        <v>95</v>
      </c>
    </row>
    <row r="20" spans="1:11" ht="18.75" x14ac:dyDescent="0.25">
      <c r="A20" s="63">
        <v>15</v>
      </c>
      <c r="B20" s="3" t="s">
        <v>104</v>
      </c>
      <c r="C20" s="4">
        <v>91</v>
      </c>
      <c r="D20" s="4">
        <v>81</v>
      </c>
      <c r="E20" s="4">
        <v>93</v>
      </c>
      <c r="F20" s="5">
        <v>96</v>
      </c>
      <c r="G20" s="6">
        <v>94</v>
      </c>
      <c r="H20" s="4">
        <v>96</v>
      </c>
      <c r="I20" s="7">
        <f t="shared" si="0"/>
        <v>551</v>
      </c>
      <c r="J20" s="8">
        <f t="shared" si="1"/>
        <v>91.833333333333329</v>
      </c>
      <c r="K20" s="64">
        <f t="shared" si="2"/>
        <v>95</v>
      </c>
    </row>
    <row r="21" spans="1:11" ht="18.75" x14ac:dyDescent="0.25">
      <c r="A21" s="63">
        <v>16</v>
      </c>
      <c r="B21" s="3" t="s">
        <v>105</v>
      </c>
      <c r="C21" s="4">
        <v>93</v>
      </c>
      <c r="D21" s="4">
        <v>95</v>
      </c>
      <c r="E21" s="4">
        <v>97</v>
      </c>
      <c r="F21" s="5">
        <v>97</v>
      </c>
      <c r="G21" s="6">
        <v>93</v>
      </c>
      <c r="H21" s="4">
        <v>97</v>
      </c>
      <c r="I21" s="7">
        <f t="shared" si="0"/>
        <v>572</v>
      </c>
      <c r="J21" s="8">
        <f t="shared" si="1"/>
        <v>95.333333333333343</v>
      </c>
      <c r="K21" s="64">
        <f t="shared" si="2"/>
        <v>95</v>
      </c>
    </row>
    <row r="22" spans="1:11" ht="18.75" x14ac:dyDescent="0.25">
      <c r="A22" s="63">
        <v>17</v>
      </c>
      <c r="B22" s="3" t="s">
        <v>106</v>
      </c>
      <c r="C22" s="4">
        <v>95</v>
      </c>
      <c r="D22" s="4">
        <v>93</v>
      </c>
      <c r="E22" s="4">
        <v>98</v>
      </c>
      <c r="F22" s="5">
        <v>97</v>
      </c>
      <c r="G22" s="6">
        <v>93</v>
      </c>
      <c r="H22" s="4">
        <v>96</v>
      </c>
      <c r="I22" s="7">
        <f t="shared" si="0"/>
        <v>572</v>
      </c>
      <c r="J22" s="8">
        <f t="shared" si="1"/>
        <v>95.333333333333343</v>
      </c>
      <c r="K22" s="64">
        <f t="shared" si="2"/>
        <v>95</v>
      </c>
    </row>
    <row r="23" spans="1:11" ht="18.75" x14ac:dyDescent="0.25">
      <c r="A23" s="63">
        <v>18</v>
      </c>
      <c r="B23" s="3" t="s">
        <v>107</v>
      </c>
      <c r="C23" s="9">
        <v>94</v>
      </c>
      <c r="D23" s="9">
        <v>96</v>
      </c>
      <c r="E23" s="9">
        <v>96</v>
      </c>
      <c r="F23" s="10">
        <v>96</v>
      </c>
      <c r="G23" s="11">
        <v>93</v>
      </c>
      <c r="H23" s="9">
        <v>98</v>
      </c>
      <c r="I23" s="7">
        <f t="shared" si="0"/>
        <v>573</v>
      </c>
      <c r="J23" s="8">
        <f t="shared" si="1"/>
        <v>95.5</v>
      </c>
      <c r="K23" s="64">
        <f t="shared" si="2"/>
        <v>94.5</v>
      </c>
    </row>
    <row r="24" spans="1:11" ht="18.75" x14ac:dyDescent="0.25">
      <c r="A24" s="63">
        <v>19</v>
      </c>
      <c r="B24" s="3" t="s">
        <v>108</v>
      </c>
      <c r="C24" s="4">
        <v>97</v>
      </c>
      <c r="D24" s="13">
        <v>97</v>
      </c>
      <c r="E24" s="13">
        <v>95</v>
      </c>
      <c r="F24" s="14">
        <v>99</v>
      </c>
      <c r="G24" s="15">
        <v>90</v>
      </c>
      <c r="H24" s="65">
        <v>97</v>
      </c>
      <c r="I24" s="7">
        <f t="shared" si="0"/>
        <v>575</v>
      </c>
      <c r="J24" s="8">
        <f t="shared" si="1"/>
        <v>95.833333333333343</v>
      </c>
      <c r="K24" s="64">
        <f t="shared" si="2"/>
        <v>94.5</v>
      </c>
    </row>
    <row r="25" spans="1:11" ht="18.75" x14ac:dyDescent="0.25">
      <c r="A25" s="63">
        <v>20</v>
      </c>
      <c r="B25" s="3" t="s">
        <v>109</v>
      </c>
      <c r="C25" s="12">
        <v>89</v>
      </c>
      <c r="D25" s="4">
        <v>94</v>
      </c>
      <c r="E25" s="4">
        <v>94</v>
      </c>
      <c r="F25" s="5">
        <v>92</v>
      </c>
      <c r="G25" s="6">
        <v>89</v>
      </c>
      <c r="H25" s="4">
        <v>98</v>
      </c>
      <c r="I25" s="7">
        <f t="shared" si="0"/>
        <v>556</v>
      </c>
      <c r="J25" s="8">
        <f t="shared" si="1"/>
        <v>92.666666666666657</v>
      </c>
      <c r="K25" s="64">
        <f t="shared" si="2"/>
        <v>90.5</v>
      </c>
    </row>
    <row r="26" spans="1:11" ht="18.75" x14ac:dyDescent="0.25">
      <c r="A26" s="63">
        <v>21</v>
      </c>
      <c r="B26" s="3" t="s">
        <v>110</v>
      </c>
      <c r="C26" s="4">
        <v>95</v>
      </c>
      <c r="D26" s="4">
        <v>97</v>
      </c>
      <c r="E26" s="4">
        <v>96</v>
      </c>
      <c r="F26" s="5">
        <v>93</v>
      </c>
      <c r="G26" s="6">
        <v>87</v>
      </c>
      <c r="H26" s="4">
        <v>96</v>
      </c>
      <c r="I26" s="7">
        <f t="shared" si="0"/>
        <v>564</v>
      </c>
      <c r="J26" s="8">
        <f t="shared" si="1"/>
        <v>94</v>
      </c>
      <c r="K26" s="64">
        <f t="shared" si="2"/>
        <v>90</v>
      </c>
    </row>
    <row r="27" spans="1:11" ht="18.75" x14ac:dyDescent="0.25">
      <c r="A27" s="63">
        <v>22</v>
      </c>
      <c r="B27" s="3" t="s">
        <v>111</v>
      </c>
      <c r="C27" s="12">
        <v>90</v>
      </c>
      <c r="D27" s="12">
        <v>90</v>
      </c>
      <c r="E27" s="12">
        <v>91</v>
      </c>
      <c r="F27" s="5">
        <v>90</v>
      </c>
      <c r="G27" s="6">
        <v>86</v>
      </c>
      <c r="H27" s="12">
        <v>88</v>
      </c>
      <c r="I27" s="7">
        <f t="shared" si="0"/>
        <v>535</v>
      </c>
      <c r="J27" s="8">
        <f t="shared" si="1"/>
        <v>89.166666666666671</v>
      </c>
      <c r="K27" s="64">
        <f t="shared" si="2"/>
        <v>88</v>
      </c>
    </row>
    <row r="28" spans="1:11" ht="18.75" x14ac:dyDescent="0.25">
      <c r="A28" s="63">
        <v>23</v>
      </c>
      <c r="B28" s="3" t="s">
        <v>112</v>
      </c>
      <c r="C28" s="4">
        <v>94</v>
      </c>
      <c r="D28" s="4">
        <v>90</v>
      </c>
      <c r="E28" s="4">
        <v>96</v>
      </c>
      <c r="F28" s="5">
        <v>90</v>
      </c>
      <c r="G28" s="6">
        <v>86</v>
      </c>
      <c r="H28" s="4">
        <v>96</v>
      </c>
      <c r="I28" s="7">
        <f t="shared" si="0"/>
        <v>552</v>
      </c>
      <c r="J28" s="8">
        <f t="shared" si="1"/>
        <v>92</v>
      </c>
      <c r="K28" s="64">
        <f t="shared" si="2"/>
        <v>88</v>
      </c>
    </row>
    <row r="29" spans="1:11" ht="18.75" x14ac:dyDescent="0.25">
      <c r="A29" s="63">
        <v>24</v>
      </c>
      <c r="B29" s="3" t="s">
        <v>113</v>
      </c>
      <c r="C29" s="9">
        <v>85</v>
      </c>
      <c r="D29" s="9">
        <v>93</v>
      </c>
      <c r="E29" s="9">
        <v>90</v>
      </c>
      <c r="F29" s="10">
        <v>88</v>
      </c>
      <c r="G29" s="11">
        <v>86</v>
      </c>
      <c r="H29" s="9">
        <v>85</v>
      </c>
      <c r="I29" s="7">
        <f t="shared" si="0"/>
        <v>527</v>
      </c>
      <c r="J29" s="8">
        <f t="shared" si="1"/>
        <v>87.833333333333329</v>
      </c>
      <c r="K29" s="64">
        <f t="shared" si="2"/>
        <v>87</v>
      </c>
    </row>
    <row r="30" spans="1:11" ht="18.75" x14ac:dyDescent="0.25">
      <c r="A30" s="63">
        <v>25</v>
      </c>
      <c r="B30" s="3" t="s">
        <v>114</v>
      </c>
      <c r="C30" s="4">
        <v>88</v>
      </c>
      <c r="D30" s="4">
        <v>80</v>
      </c>
      <c r="E30" s="4">
        <v>87</v>
      </c>
      <c r="F30" s="5">
        <v>85</v>
      </c>
      <c r="G30" s="6">
        <v>87</v>
      </c>
      <c r="H30" s="4">
        <v>94</v>
      </c>
      <c r="I30" s="7">
        <f t="shared" si="0"/>
        <v>521</v>
      </c>
      <c r="J30" s="8">
        <f t="shared" si="1"/>
        <v>86.833333333333329</v>
      </c>
      <c r="K30" s="64">
        <f t="shared" si="2"/>
        <v>86</v>
      </c>
    </row>
    <row r="31" spans="1:11" ht="18.75" x14ac:dyDescent="0.25">
      <c r="A31" s="63">
        <v>26</v>
      </c>
      <c r="B31" s="3" t="s">
        <v>115</v>
      </c>
      <c r="C31" s="4">
        <v>92</v>
      </c>
      <c r="D31" s="4">
        <v>94</v>
      </c>
      <c r="E31" s="4">
        <v>87</v>
      </c>
      <c r="F31" s="5">
        <v>82</v>
      </c>
      <c r="G31" s="6">
        <v>89</v>
      </c>
      <c r="H31" s="4">
        <v>88</v>
      </c>
      <c r="I31" s="7">
        <f t="shared" si="0"/>
        <v>532</v>
      </c>
      <c r="J31" s="8">
        <f t="shared" si="1"/>
        <v>88.666666666666671</v>
      </c>
      <c r="K31" s="64">
        <f t="shared" si="2"/>
        <v>85.5</v>
      </c>
    </row>
    <row r="32" spans="1:11" ht="18.75" x14ac:dyDescent="0.25">
      <c r="A32" s="63">
        <v>27</v>
      </c>
      <c r="B32" s="3" t="s">
        <v>116</v>
      </c>
      <c r="C32" s="4">
        <v>91</v>
      </c>
      <c r="D32" s="4">
        <v>90</v>
      </c>
      <c r="E32" s="4">
        <v>88</v>
      </c>
      <c r="F32" s="5">
        <v>87</v>
      </c>
      <c r="G32" s="6">
        <v>83</v>
      </c>
      <c r="H32" s="4">
        <v>98</v>
      </c>
      <c r="I32" s="7">
        <f t="shared" si="0"/>
        <v>537</v>
      </c>
      <c r="J32" s="8">
        <f t="shared" si="1"/>
        <v>89.5</v>
      </c>
      <c r="K32" s="64">
        <f t="shared" si="2"/>
        <v>85</v>
      </c>
    </row>
    <row r="33" spans="1:11" ht="18.75" x14ac:dyDescent="0.25">
      <c r="A33" s="63">
        <v>28</v>
      </c>
      <c r="B33" s="3" t="s">
        <v>117</v>
      </c>
      <c r="C33" s="12">
        <v>85</v>
      </c>
      <c r="D33" s="12">
        <v>84</v>
      </c>
      <c r="E33" s="12">
        <v>90</v>
      </c>
      <c r="F33" s="5">
        <v>91</v>
      </c>
      <c r="G33" s="6">
        <v>74</v>
      </c>
      <c r="H33" s="12">
        <v>81</v>
      </c>
      <c r="I33" s="7">
        <f t="shared" si="0"/>
        <v>505</v>
      </c>
      <c r="J33" s="8">
        <f t="shared" si="1"/>
        <v>84.166666666666671</v>
      </c>
      <c r="K33" s="64">
        <f t="shared" si="2"/>
        <v>82.5</v>
      </c>
    </row>
    <row r="34" spans="1:11" ht="18.75" x14ac:dyDescent="0.25">
      <c r="A34" s="63">
        <v>29</v>
      </c>
      <c r="B34" s="3" t="s">
        <v>118</v>
      </c>
      <c r="C34" s="13">
        <v>98</v>
      </c>
      <c r="D34" s="4">
        <v>89</v>
      </c>
      <c r="E34" s="4">
        <v>96</v>
      </c>
      <c r="F34" s="5">
        <v>79</v>
      </c>
      <c r="G34" s="6">
        <v>83</v>
      </c>
      <c r="H34" s="4">
        <v>96</v>
      </c>
      <c r="I34" s="7">
        <f t="shared" si="0"/>
        <v>541</v>
      </c>
      <c r="J34" s="8">
        <f t="shared" si="1"/>
        <v>90.166666666666657</v>
      </c>
      <c r="K34" s="64">
        <f t="shared" si="2"/>
        <v>81</v>
      </c>
    </row>
    <row r="35" spans="1:11" ht="18.75" x14ac:dyDescent="0.25">
      <c r="A35" s="63">
        <v>30</v>
      </c>
      <c r="B35" s="3" t="s">
        <v>119</v>
      </c>
      <c r="C35" s="4">
        <v>93</v>
      </c>
      <c r="D35" s="4">
        <v>76</v>
      </c>
      <c r="E35" s="4">
        <v>87</v>
      </c>
      <c r="F35" s="5">
        <v>85</v>
      </c>
      <c r="G35" s="6">
        <v>76</v>
      </c>
      <c r="H35" s="4">
        <v>97</v>
      </c>
      <c r="I35" s="7">
        <f t="shared" si="0"/>
        <v>514</v>
      </c>
      <c r="J35" s="8">
        <f t="shared" si="1"/>
        <v>85.666666666666671</v>
      </c>
      <c r="K35" s="64">
        <f t="shared" si="2"/>
        <v>80.5</v>
      </c>
    </row>
    <row r="36" spans="1:11" ht="18.75" x14ac:dyDescent="0.25">
      <c r="A36" s="63">
        <v>31</v>
      </c>
      <c r="B36" s="3" t="s">
        <v>120</v>
      </c>
      <c r="C36" s="13">
        <v>87</v>
      </c>
      <c r="D36" s="4">
        <v>87</v>
      </c>
      <c r="E36" s="4">
        <v>87</v>
      </c>
      <c r="F36" s="5">
        <v>80</v>
      </c>
      <c r="G36" s="6">
        <v>73</v>
      </c>
      <c r="H36" s="4">
        <v>80</v>
      </c>
      <c r="I36" s="7">
        <f t="shared" si="0"/>
        <v>494</v>
      </c>
      <c r="J36" s="8">
        <f t="shared" si="1"/>
        <v>82.333333333333343</v>
      </c>
      <c r="K36" s="64">
        <f t="shared" si="2"/>
        <v>76.5</v>
      </c>
    </row>
    <row r="37" spans="1:11" ht="18.75" x14ac:dyDescent="0.25">
      <c r="A37" s="63">
        <v>32</v>
      </c>
      <c r="B37" s="3" t="s">
        <v>121</v>
      </c>
      <c r="C37" s="9">
        <v>87</v>
      </c>
      <c r="D37" s="9">
        <v>87</v>
      </c>
      <c r="E37" s="9">
        <v>91</v>
      </c>
      <c r="F37" s="10">
        <v>76</v>
      </c>
      <c r="G37" s="11">
        <v>76</v>
      </c>
      <c r="H37" s="9">
        <v>93</v>
      </c>
      <c r="I37" s="7">
        <f t="shared" si="0"/>
        <v>510</v>
      </c>
      <c r="J37" s="8">
        <f t="shared" si="1"/>
        <v>85</v>
      </c>
      <c r="K37" s="64">
        <f t="shared" si="2"/>
        <v>76</v>
      </c>
    </row>
    <row r="38" spans="1:11" ht="18.75" x14ac:dyDescent="0.25">
      <c r="A38" s="63">
        <v>33</v>
      </c>
      <c r="B38" s="44" t="s">
        <v>122</v>
      </c>
      <c r="C38" s="4">
        <v>72</v>
      </c>
      <c r="D38" s="4">
        <v>67</v>
      </c>
      <c r="E38" s="4">
        <v>65</v>
      </c>
      <c r="F38" s="5">
        <v>63</v>
      </c>
      <c r="G38" s="6">
        <v>49</v>
      </c>
      <c r="H38" s="4">
        <v>73</v>
      </c>
      <c r="I38" s="7">
        <f t="shared" si="0"/>
        <v>389</v>
      </c>
      <c r="J38" s="8">
        <f t="shared" si="1"/>
        <v>64.833333333333329</v>
      </c>
      <c r="K38" s="64">
        <f t="shared" si="2"/>
        <v>56</v>
      </c>
    </row>
    <row r="39" spans="1:11" ht="18.75" x14ac:dyDescent="0.25">
      <c r="A39" s="63">
        <v>34</v>
      </c>
      <c r="B39" s="3" t="s">
        <v>123</v>
      </c>
      <c r="C39" s="4">
        <v>86</v>
      </c>
      <c r="D39" s="4">
        <v>83</v>
      </c>
      <c r="E39" s="4">
        <v>77</v>
      </c>
      <c r="F39" s="5">
        <v>55</v>
      </c>
      <c r="G39" s="6">
        <v>48</v>
      </c>
      <c r="H39" s="4">
        <v>81</v>
      </c>
      <c r="I39" s="7">
        <f t="shared" si="0"/>
        <v>430</v>
      </c>
      <c r="J39" s="8">
        <f t="shared" si="1"/>
        <v>71.666666666666671</v>
      </c>
      <c r="K39" s="64">
        <f t="shared" si="2"/>
        <v>51.5</v>
      </c>
    </row>
    <row r="40" spans="1:11" ht="15.75" thickBot="1" x14ac:dyDescent="0.25"/>
    <row r="41" spans="1:11" ht="15.75" thickBot="1" x14ac:dyDescent="0.25">
      <c r="B41" s="22"/>
      <c r="C41" s="22"/>
      <c r="D41" s="23"/>
      <c r="E41" s="23"/>
      <c r="F41" s="79" t="s">
        <v>133</v>
      </c>
      <c r="G41" s="80"/>
      <c r="H41" s="80"/>
      <c r="I41" s="80"/>
      <c r="J41" s="81"/>
    </row>
    <row r="42" spans="1:11" ht="15.75" customHeight="1" x14ac:dyDescent="0.2">
      <c r="B42" s="66" t="s">
        <v>132</v>
      </c>
      <c r="C42" s="17"/>
      <c r="D42" s="26"/>
      <c r="E42" s="26"/>
      <c r="F42" s="73"/>
      <c r="G42" s="73"/>
      <c r="H42" s="73"/>
      <c r="I42" s="73"/>
      <c r="J42" s="73"/>
    </row>
    <row r="43" spans="1:11" x14ac:dyDescent="0.2">
      <c r="B43" s="66" t="s">
        <v>131</v>
      </c>
      <c r="C43" s="17"/>
      <c r="D43" s="18"/>
      <c r="E43" s="18"/>
      <c r="F43" s="18"/>
      <c r="G43" s="18"/>
      <c r="H43" s="18"/>
      <c r="I43" s="18"/>
      <c r="J43" s="18"/>
    </row>
    <row r="44" spans="1:11" x14ac:dyDescent="0.2">
      <c r="B44" s="66" t="s">
        <v>127</v>
      </c>
      <c r="C44" s="17"/>
      <c r="D44" s="18"/>
      <c r="E44" s="18"/>
      <c r="F44" s="18"/>
      <c r="G44" s="18"/>
      <c r="H44" s="18"/>
      <c r="I44" s="18"/>
      <c r="J44" s="18"/>
    </row>
    <row r="45" spans="1:11" x14ac:dyDescent="0.2">
      <c r="B45" s="67" t="s">
        <v>128</v>
      </c>
      <c r="C45" s="19"/>
      <c r="D45" s="19"/>
      <c r="E45" s="19"/>
      <c r="F45" s="19"/>
      <c r="G45" s="19"/>
      <c r="H45" s="19"/>
      <c r="I45" s="19"/>
      <c r="J45" s="19"/>
    </row>
    <row r="46" spans="1:11" ht="15.75" customHeight="1" x14ac:dyDescent="0.2">
      <c r="B46" s="68" t="s">
        <v>129</v>
      </c>
      <c r="C46" s="19"/>
      <c r="D46" s="19"/>
      <c r="E46" s="20"/>
      <c r="F46" s="20"/>
      <c r="G46" s="20"/>
      <c r="H46" s="20"/>
      <c r="I46" s="20"/>
      <c r="J46" s="19"/>
    </row>
    <row r="47" spans="1:11" ht="15.75" customHeight="1" x14ac:dyDescent="0.2">
      <c r="B47" s="68" t="s">
        <v>130</v>
      </c>
      <c r="C47" s="19"/>
      <c r="D47" s="19"/>
      <c r="E47" s="20"/>
      <c r="F47" s="20"/>
      <c r="G47" s="20"/>
      <c r="H47" s="20"/>
      <c r="I47" s="20"/>
      <c r="J47" s="19"/>
    </row>
    <row r="49" spans="2:11" ht="18" x14ac:dyDescent="0.25">
      <c r="B49" s="21" t="s">
        <v>81</v>
      </c>
      <c r="C49" s="21"/>
      <c r="D49" s="21"/>
      <c r="E49" s="21"/>
      <c r="F49" s="21"/>
      <c r="G49" s="21"/>
      <c r="H49" s="21"/>
      <c r="I49" s="29"/>
      <c r="J49" s="30"/>
      <c r="K49" s="28"/>
    </row>
    <row r="252" spans="2:2" x14ac:dyDescent="0.2">
      <c r="B252" t="s">
        <v>10</v>
      </c>
    </row>
    <row r="262" spans="1:1" x14ac:dyDescent="0.2">
      <c r="A262" s="1" t="s">
        <v>11</v>
      </c>
    </row>
  </sheetData>
  <mergeCells count="1">
    <mergeCell ref="F41:J41"/>
  </mergeCells>
  <printOptions horizontalCentered="1" verticalCentered="1"/>
  <pageMargins left="0.31496062992125984" right="0.11811023622047245" top="0.35433070866141736" bottom="0.39370078740157483" header="0.31496062992125984" footer="0.11811023622047245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8" sqref="F8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X-CBSE Result 2021-2022</vt:lpstr>
      <vt:lpstr>X-ICSE Result 2021-2022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</dc:creator>
  <cp:lastModifiedBy>LIFE</cp:lastModifiedBy>
  <cp:lastPrinted>2022-08-25T12:15:44Z</cp:lastPrinted>
  <dcterms:created xsi:type="dcterms:W3CDTF">2022-03-25T12:53:37Z</dcterms:created>
  <dcterms:modified xsi:type="dcterms:W3CDTF">2022-08-25T14:53:52Z</dcterms:modified>
</cp:coreProperties>
</file>